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odsumowanie" sheetId="1" r:id="rId4"/>
    <sheet name="1" sheetId="2" r:id="rId5"/>
    <sheet name="2" sheetId="3" r:id="rId6"/>
    <sheet name="3" sheetId="4" r:id="rId7"/>
    <sheet name="4" sheetId="5" r:id="rId8"/>
    <sheet name="5" sheetId="6" r:id="rId9"/>
    <sheet name="6" sheetId="7" r:id="rId10"/>
    <sheet name="7" sheetId="8" r:id="rId11"/>
    <sheet name="8" sheetId="9" r:id="rId12"/>
    <sheet name="9" sheetId="10" r:id="rId13"/>
    <sheet name="10" sheetId="11" r:id="rId14"/>
    <sheet name="11" sheetId="12" r:id="rId15"/>
    <sheet name="12" sheetId="13" r:id="rId16"/>
    <sheet name="legenda" sheetId="14" r:id="rId17"/>
  </sheets>
</workbook>
</file>

<file path=xl/sharedStrings.xml><?xml version="1.0" encoding="utf-8"?>
<sst xmlns="http://schemas.openxmlformats.org/spreadsheetml/2006/main" uniqueCount="76">
  <si>
    <t xml:space="preserve">Przychód ze sprzedaży </t>
  </si>
  <si>
    <t>Wpływ środków pienięznych</t>
  </si>
  <si>
    <t>Koszt lektorów</t>
  </si>
  <si>
    <t>Koszt materiałów dydaktycznych</t>
  </si>
  <si>
    <t>Marża 1</t>
  </si>
  <si>
    <t>Koszt lokalu (najem)</t>
  </si>
  <si>
    <t>Koszty eksploatacyjne np. zużycie  papieru, media,  kawa, herbata itp.</t>
  </si>
  <si>
    <t>ZUS</t>
  </si>
  <si>
    <t>Marketing / reklama</t>
  </si>
  <si>
    <t>Środki pieniężne na początku okresu</t>
  </si>
  <si>
    <t>Wydatki xxx</t>
  </si>
  <si>
    <r>
      <rPr>
        <b val="1"/>
        <sz val="10"/>
        <color indexed="8"/>
        <rFont val="Arial"/>
      </rPr>
      <t>Środki pienięzne -zmiana (nadwyżka / niedobór) w danym roku</t>
    </r>
  </si>
  <si>
    <t>Wydatki yyy</t>
  </si>
  <si>
    <t>Środki pieniężne na koniec okresu</t>
  </si>
  <si>
    <t>Wydatki zzz</t>
  </si>
  <si>
    <t>Marża II</t>
  </si>
  <si>
    <t>Podatek dochodowy</t>
  </si>
  <si>
    <t>Wynik  po opodatkowaniu</t>
  </si>
  <si>
    <t>samochód</t>
  </si>
  <si>
    <t>wyposażenie</t>
  </si>
  <si>
    <t>"stare" kredyty i pożyczki - do spłaty (kapitał i odsetki)</t>
  </si>
  <si>
    <t>drukarka</t>
  </si>
  <si>
    <t>xxx</t>
  </si>
  <si>
    <t>Środki pienięzne -zmiana (nadwyżka / niedobór) w danym roku</t>
  </si>
  <si>
    <r>
      <rPr>
        <i val="1"/>
        <sz val="30"/>
        <color indexed="17"/>
        <rFont val="Brevia Black"/>
      </rPr>
      <t>Budżet Kursów</t>
    </r>
  </si>
  <si>
    <t>OPEX</t>
  </si>
  <si>
    <t>CAPEX</t>
  </si>
  <si>
    <t>działalność finansowa</t>
  </si>
  <si>
    <t>Nazwa kursu</t>
  </si>
  <si>
    <t>Cena kursu dla klienta</t>
  </si>
  <si>
    <t>Liczba uczniów</t>
  </si>
  <si>
    <t>Przychody ze sprzedaży</t>
  </si>
  <si>
    <t>Stawka lektorska za 1 h</t>
  </si>
  <si>
    <t>Liczba godzin miesięcznie na 1 grupę</t>
  </si>
  <si>
    <t>Liczba grup</t>
  </si>
  <si>
    <t>Metodyk</t>
  </si>
  <si>
    <t>Sekretariat</t>
  </si>
  <si>
    <t>Księgowość</t>
  </si>
  <si>
    <t>yyy</t>
  </si>
  <si>
    <t>Środki pienięzne -zmiana (nadwyżka / niedobór) w danym miesięcu</t>
  </si>
  <si>
    <t>wpisać kwotę</t>
  </si>
  <si>
    <t>Zmiana</t>
  </si>
  <si>
    <t>Pick Up 1a J</t>
  </si>
  <si>
    <t>Pick Up 1b J</t>
  </si>
  <si>
    <t>Pick Up 1c J</t>
  </si>
  <si>
    <t>Pick Up 1d J</t>
  </si>
  <si>
    <t>Pick Up 2a J</t>
  </si>
  <si>
    <t>Pick Up 2b J</t>
  </si>
  <si>
    <t>Pick Up 2c J</t>
  </si>
  <si>
    <t>Pick Up 2d J</t>
  </si>
  <si>
    <t>Pick Up 3a J</t>
  </si>
  <si>
    <t>Pick Up 3b J</t>
  </si>
  <si>
    <t>Pick Up 3c J</t>
  </si>
  <si>
    <t>Pick Up 3d J</t>
  </si>
  <si>
    <t>Pick Up 1a S</t>
  </si>
  <si>
    <t>Pick Up 1b S</t>
  </si>
  <si>
    <t>Pick Up 1c S</t>
  </si>
  <si>
    <t>Pick Up 1d S</t>
  </si>
  <si>
    <t>Pick Up 2a S</t>
  </si>
  <si>
    <t>Pick Up 2b S</t>
  </si>
  <si>
    <t>Pick Up 2c S</t>
  </si>
  <si>
    <t>Pick Up 2d S</t>
  </si>
  <si>
    <t>Pick Up 3a S</t>
  </si>
  <si>
    <t>Pick Up 3b S</t>
  </si>
  <si>
    <t>Pick Up 3c S</t>
  </si>
  <si>
    <t>Pick Up 3d S</t>
  </si>
  <si>
    <t xml:space="preserve">Dzieci 1 </t>
  </si>
  <si>
    <t>Dzieci 2</t>
  </si>
  <si>
    <t>Młodzież 1</t>
  </si>
  <si>
    <t>Młodzież 2</t>
  </si>
  <si>
    <t>Dorośli 1</t>
  </si>
  <si>
    <t>Dorośli 2</t>
  </si>
  <si>
    <t>Specjalistyczny</t>
  </si>
  <si>
    <t>wydatki o charakterze bieżącym (operacyjnym)</t>
  </si>
  <si>
    <t>wydatki o charakterze inwestycyjnym (zakupy środków trwałych, nakłady na lokal,   itp.)</t>
  </si>
  <si>
    <t>spłaty kredytów inwestycyjnych i obrotowych, odsetek od kredytów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</si>
</sst>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#,##0.00&quot; zł&quot;"/>
  </numFmts>
  <fonts count="1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9"/>
      <color indexed="8"/>
      <name val="Arial"/>
    </font>
    <font>
      <b val="1"/>
      <sz val="10"/>
      <color indexed="8"/>
      <name val="Arial"/>
    </font>
    <font>
      <b val="1"/>
      <i val="1"/>
      <sz val="9"/>
      <color indexed="13"/>
      <name val="Arial"/>
    </font>
    <font>
      <i val="1"/>
      <sz val="30"/>
      <color indexed="17"/>
      <name val="Brevia Black"/>
    </font>
    <font>
      <b val="1"/>
      <sz val="9"/>
      <color indexed="11"/>
      <name val="Arial"/>
    </font>
    <font>
      <sz val="9"/>
      <color indexed="8"/>
      <name val="Arial"/>
    </font>
    <font>
      <b val="1"/>
      <sz val="9"/>
      <color indexed="13"/>
      <name val="Arial"/>
    </font>
    <font>
      <sz val="9"/>
      <color indexed="13"/>
      <name val="Arial"/>
    </font>
    <font>
      <b val="1"/>
      <sz val="10"/>
      <color indexed="8"/>
      <name val="Arial CE"/>
    </font>
    <font>
      <b val="1"/>
      <i val="1"/>
      <sz val="11"/>
      <color indexed="8"/>
      <name val="Calibri"/>
    </font>
  </fonts>
  <fills count="1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6"/>
      </left>
      <right style="thin">
        <color indexed="10"/>
      </right>
      <top style="thin">
        <color indexed="16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6"/>
      </top>
      <bottom style="thin">
        <color indexed="10"/>
      </bottom>
      <diagonal/>
    </border>
    <border>
      <left style="thin">
        <color indexed="10"/>
      </left>
      <right style="thin">
        <color indexed="16"/>
      </right>
      <top style="thin">
        <color indexed="16"/>
      </top>
      <bottom style="thin">
        <color indexed="10"/>
      </bottom>
      <diagonal/>
    </border>
    <border>
      <left style="thin">
        <color indexed="16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6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24"/>
      </bottom>
      <diagonal/>
    </border>
    <border>
      <left style="thin">
        <color indexed="10"/>
      </left>
      <right style="thin">
        <color indexed="16"/>
      </right>
      <top style="thin">
        <color indexed="10"/>
      </top>
      <bottom style="thin">
        <color indexed="24"/>
      </bottom>
      <diagonal/>
    </border>
    <border>
      <left style="thin">
        <color indexed="8"/>
      </left>
      <right style="thin">
        <color indexed="24"/>
      </right>
      <top style="thin">
        <color indexed="10"/>
      </top>
      <bottom style="thin">
        <color indexed="10"/>
      </bottom>
      <diagonal/>
    </border>
    <border>
      <left style="thin">
        <color indexed="24"/>
      </left>
      <right style="thin">
        <color indexed="10"/>
      </right>
      <top style="thin">
        <color indexed="24"/>
      </top>
      <bottom style="thin">
        <color indexed="25"/>
      </bottom>
      <diagonal/>
    </border>
    <border>
      <left style="thin">
        <color indexed="10"/>
      </left>
      <right style="thin">
        <color indexed="10"/>
      </right>
      <top style="thin">
        <color indexed="24"/>
      </top>
      <bottom style="thin">
        <color indexed="25"/>
      </bottom>
      <diagonal/>
    </border>
    <border>
      <left style="thin">
        <color indexed="10"/>
      </left>
      <right style="thin">
        <color indexed="24"/>
      </right>
      <top style="thin">
        <color indexed="24"/>
      </top>
      <bottom style="thin">
        <color indexed="25"/>
      </bottom>
      <diagonal/>
    </border>
    <border>
      <left style="thin">
        <color indexed="24"/>
      </left>
      <right style="thin">
        <color indexed="8"/>
      </right>
      <top style="thin">
        <color indexed="25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25"/>
      </top>
      <bottom style="thin">
        <color indexed="8"/>
      </bottom>
      <diagonal/>
    </border>
    <border>
      <left style="thin">
        <color indexed="8"/>
      </left>
      <right style="thin">
        <color indexed="24"/>
      </right>
      <top style="thin">
        <color indexed="25"/>
      </top>
      <bottom style="thin">
        <color indexed="8"/>
      </bottom>
      <diagonal/>
    </border>
    <border>
      <left style="thin">
        <color indexed="2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4"/>
      </right>
      <top style="thin">
        <color indexed="8"/>
      </top>
      <bottom style="thin">
        <color indexed="8"/>
      </bottom>
      <diagonal/>
    </border>
    <border>
      <left style="thin">
        <color indexed="24"/>
      </left>
      <right style="thin">
        <color indexed="8"/>
      </right>
      <top style="thin">
        <color indexed="8"/>
      </top>
      <bottom style="thin">
        <color indexed="2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5"/>
      </bottom>
      <diagonal/>
    </border>
    <border>
      <left style="thin">
        <color indexed="8"/>
      </left>
      <right style="thin">
        <color indexed="24"/>
      </right>
      <top style="thin">
        <color indexed="8"/>
      </top>
      <bottom style="thin">
        <color indexed="25"/>
      </bottom>
      <diagonal/>
    </border>
    <border>
      <left style="thin">
        <color indexed="24"/>
      </left>
      <right style="thin">
        <color indexed="10"/>
      </right>
      <top style="thin">
        <color indexed="25"/>
      </top>
      <bottom style="thin">
        <color indexed="24"/>
      </bottom>
      <diagonal/>
    </border>
    <border>
      <left style="thin">
        <color indexed="10"/>
      </left>
      <right style="thin">
        <color indexed="10"/>
      </right>
      <top style="thin">
        <color indexed="25"/>
      </top>
      <bottom style="thin">
        <color indexed="24"/>
      </bottom>
      <diagonal/>
    </border>
    <border>
      <left style="thin">
        <color indexed="10"/>
      </left>
      <right style="thin">
        <color indexed="24"/>
      </right>
      <top style="thin">
        <color indexed="25"/>
      </top>
      <bottom style="thin">
        <color indexed="24"/>
      </bottom>
      <diagonal/>
    </border>
    <border>
      <left style="thin">
        <color indexed="10"/>
      </left>
      <right style="thin">
        <color indexed="10"/>
      </right>
      <top style="thin">
        <color indexed="24"/>
      </top>
      <bottom style="thin">
        <color indexed="10"/>
      </bottom>
      <diagonal/>
    </border>
    <border>
      <left style="thin">
        <color indexed="10"/>
      </left>
      <right style="thin">
        <color indexed="16"/>
      </right>
      <top style="thin">
        <color indexed="24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2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3" fontId="3" fillId="2" borderId="1" applyNumberFormat="1" applyFont="1" applyFill="1" applyBorder="1" applyAlignment="1" applyProtection="0">
      <alignment vertical="center"/>
    </xf>
    <xf numFmtId="49" fontId="3" fillId="2" borderId="2" applyNumberFormat="1" applyFont="1" applyFill="1" applyBorder="1" applyAlignment="1" applyProtection="0">
      <alignment horizontal="left" vertical="center" wrapText="1"/>
    </xf>
    <xf numFmtId="0" fontId="0" fillId="3" borderId="3" applyNumberFormat="0" applyFont="1" applyFill="1" applyBorder="1" applyAlignment="1" applyProtection="0">
      <alignment vertical="center"/>
    </xf>
    <xf numFmtId="0" fontId="0" fillId="3" borderId="4" applyNumberFormat="0" applyFont="1" applyFill="1" applyBorder="1" applyAlignment="1" applyProtection="0">
      <alignment vertical="center"/>
    </xf>
    <xf numFmtId="3" fontId="0" borderId="2" applyNumberFormat="1" applyFont="1" applyFill="0" applyBorder="1" applyAlignment="1" applyProtection="0">
      <alignment vertical="center"/>
    </xf>
    <xf numFmtId="49" fontId="3" borderId="2" applyNumberFormat="1" applyFont="1" applyFill="0" applyBorder="1" applyAlignment="1" applyProtection="0">
      <alignment horizontal="left" vertical="center" wrapText="1"/>
    </xf>
    <xf numFmtId="3" fontId="3" borderId="2" applyNumberFormat="1" applyFont="1" applyFill="0" applyBorder="1" applyAlignment="1" applyProtection="0">
      <alignment vertical="center"/>
    </xf>
    <xf numFmtId="3" fontId="3" fillId="4" borderId="2" applyNumberFormat="1" applyFont="1" applyFill="1" applyBorder="1" applyAlignment="1" applyProtection="0">
      <alignment vertical="center"/>
    </xf>
    <xf numFmtId="49" fontId="3" fillId="4" borderId="2" applyNumberFormat="1" applyFont="1" applyFill="1" applyBorder="1" applyAlignment="1" applyProtection="0">
      <alignment horizontal="left" vertical="center" wrapText="1"/>
    </xf>
    <xf numFmtId="0" fontId="0" fillId="3" borderId="5" applyNumberFormat="0" applyFont="1" applyFill="1" applyBorder="1" applyAlignment="1" applyProtection="0">
      <alignment vertical="center"/>
    </xf>
    <xf numFmtId="0" fontId="0" fillId="3" borderId="6" applyNumberFormat="0" applyFont="1" applyFill="1" applyBorder="1" applyAlignment="1" applyProtection="0">
      <alignment vertical="center"/>
    </xf>
    <xf numFmtId="49" fontId="4" fillId="3" borderId="2" applyNumberFormat="1" applyFont="1" applyFill="1" applyBorder="1" applyAlignment="1" applyProtection="0">
      <alignment horizontal="center" vertical="center" wrapText="1"/>
    </xf>
    <xf numFmtId="3" fontId="4" fillId="3" borderId="2" applyNumberFormat="1" applyFont="1" applyFill="1" applyBorder="1" applyAlignment="1" applyProtection="0">
      <alignment vertical="center"/>
    </xf>
    <xf numFmtId="49" fontId="5" borderId="2" applyNumberFormat="1" applyFont="1" applyFill="0" applyBorder="1" applyAlignment="1" applyProtection="0">
      <alignment horizontal="left" vertical="center" wrapText="1"/>
    </xf>
    <xf numFmtId="49" fontId="4" fillId="5" borderId="2" applyNumberFormat="1" applyFont="1" applyFill="1" applyBorder="1" applyAlignment="1" applyProtection="0">
      <alignment horizontal="center" vertical="center" wrapText="1"/>
    </xf>
    <xf numFmtId="3" fontId="4" fillId="5" borderId="2" applyNumberFormat="1" applyFont="1" applyFill="1" applyBorder="1" applyAlignment="1" applyProtection="0">
      <alignment vertical="center"/>
    </xf>
    <xf numFmtId="49" fontId="4" fillId="6" borderId="2" applyNumberFormat="1" applyFont="1" applyFill="1" applyBorder="1" applyAlignment="1" applyProtection="0">
      <alignment horizontal="center" vertical="center" wrapText="1"/>
    </xf>
    <xf numFmtId="3" fontId="4" fillId="6" borderId="2" applyNumberFormat="1" applyFont="1" applyFill="1" applyBorder="1" applyAlignment="1" applyProtection="0">
      <alignment vertical="center"/>
    </xf>
    <xf numFmtId="0" fontId="0" fillId="3" borderId="7" applyNumberFormat="0" applyFont="1" applyFill="1" applyBorder="1" applyAlignment="1" applyProtection="0">
      <alignment vertical="center"/>
    </xf>
    <xf numFmtId="3" fontId="3" fillId="5" borderId="2" applyNumberFormat="1" applyFont="1" applyFill="1" applyBorder="1" applyAlignment="1" applyProtection="0">
      <alignment vertical="center"/>
    </xf>
    <xf numFmtId="49" fontId="3" fillId="5" borderId="2" applyNumberFormat="1" applyFont="1" applyFill="1" applyBorder="1" applyAlignment="1" applyProtection="0">
      <alignment horizontal="left" vertical="center" wrapText="1"/>
    </xf>
    <xf numFmtId="0" fontId="0" applyNumberFormat="1" applyFont="1" applyFill="0" applyBorder="0" applyAlignment="1" applyProtection="0">
      <alignment vertical="bottom"/>
    </xf>
    <xf numFmtId="49" fontId="0" fillId="3" borderId="8" applyNumberFormat="1" applyFont="1" applyFill="1" applyBorder="1" applyAlignment="1" applyProtection="0">
      <alignment vertical="center" indent="7"/>
    </xf>
    <xf numFmtId="0" fontId="0" fillId="3" borderId="9" applyNumberFormat="0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center"/>
    </xf>
    <xf numFmtId="0" fontId="5" fillId="3" borderId="9" applyNumberFormat="0" applyFont="1" applyFill="1" applyBorder="1" applyAlignment="1" applyProtection="0">
      <alignment vertical="center"/>
    </xf>
    <xf numFmtId="0" fontId="0" fillId="3" borderId="10" applyNumberFormat="0" applyFont="1" applyFill="1" applyBorder="1" applyAlignment="1" applyProtection="0">
      <alignment vertical="center"/>
    </xf>
    <xf numFmtId="0" fontId="0" fillId="3" borderId="11" applyNumberFormat="0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59" fontId="0" fillId="3" borderId="5" applyNumberFormat="1" applyFont="1" applyFill="1" applyBorder="1" applyAlignment="1" applyProtection="0">
      <alignment vertical="center"/>
    </xf>
    <xf numFmtId="0" fontId="0" fillId="3" borderId="12" applyNumberFormat="0" applyFont="1" applyFill="1" applyBorder="1" applyAlignment="1" applyProtection="0">
      <alignment vertical="center"/>
    </xf>
    <xf numFmtId="0" fontId="7" fillId="7" borderId="2" applyNumberFormat="0" applyFont="1" applyFill="1" applyBorder="1" applyAlignment="1" applyProtection="0">
      <alignment horizontal="center" vertical="center"/>
    </xf>
    <xf numFmtId="49" fontId="7" fillId="7" borderId="2" applyNumberFormat="1" applyFont="1" applyFill="1" applyBorder="1" applyAlignment="1" applyProtection="0">
      <alignment horizontal="center" vertical="center"/>
    </xf>
    <xf numFmtId="49" fontId="3" fillId="8" borderId="2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center" vertical="center" wrapText="1"/>
    </xf>
    <xf numFmtId="0" fontId="0" fillId="3" borderId="13" applyNumberFormat="0" applyFont="1" applyFill="1" applyBorder="1" applyAlignment="1" applyProtection="0">
      <alignment vertical="center"/>
    </xf>
    <xf numFmtId="0" fontId="0" fillId="9" borderId="2" applyNumberFormat="0" applyFont="1" applyFill="1" applyBorder="1" applyAlignment="1" applyProtection="0">
      <alignment vertical="center" wrapText="1"/>
    </xf>
    <xf numFmtId="49" fontId="0" fillId="9" borderId="2" applyNumberFormat="1" applyFont="1" applyFill="1" applyBorder="1" applyAlignment="1" applyProtection="0">
      <alignment vertical="center" wrapText="1"/>
    </xf>
    <xf numFmtId="49" fontId="8" fillId="9" borderId="2" applyNumberFormat="1" applyFont="1" applyFill="1" applyBorder="1" applyAlignment="1" applyProtection="0">
      <alignment horizontal="center" vertical="center" wrapText="1"/>
    </xf>
    <xf numFmtId="49" fontId="0" fillId="10" borderId="2" applyNumberFormat="1" applyFont="1" applyFill="1" applyBorder="1" applyAlignment="1" applyProtection="0">
      <alignment vertical="center" wrapText="1"/>
    </xf>
    <xf numFmtId="49" fontId="5" fillId="9" borderId="2" applyNumberFormat="1" applyFont="1" applyFill="1" applyBorder="1" applyAlignment="1" applyProtection="0">
      <alignment horizontal="center" vertical="center" wrapText="1"/>
    </xf>
    <xf numFmtId="49" fontId="0" fillId="11" borderId="2" applyNumberFormat="1" applyFont="1" applyFill="1" applyBorder="1" applyAlignment="1" applyProtection="0">
      <alignment vertical="center" wrapText="1"/>
    </xf>
    <xf numFmtId="49" fontId="0" fillId="12" borderId="2" applyNumberFormat="1" applyFont="1" applyFill="1" applyBorder="1" applyAlignment="1" applyProtection="0">
      <alignment vertical="center" wrapText="1"/>
    </xf>
    <xf numFmtId="49" fontId="0" fillId="3" borderId="2" applyNumberFormat="1" applyFont="1" applyFill="1" applyBorder="1" applyAlignment="1" applyProtection="0">
      <alignment vertical="center"/>
    </xf>
    <xf numFmtId="3" fontId="9" fillId="3" borderId="2" applyNumberFormat="1" applyFont="1" applyFill="1" applyBorder="1" applyAlignment="1" applyProtection="0">
      <alignment vertical="center"/>
    </xf>
    <xf numFmtId="49" fontId="9" fillId="3" borderId="3" applyNumberFormat="1" applyFont="1" applyFill="1" applyBorder="1" applyAlignment="1" applyProtection="0">
      <alignment horizontal="center" vertical="center"/>
    </xf>
    <xf numFmtId="0" fontId="9" fillId="3" borderId="12" applyNumberFormat="0" applyFont="1" applyFill="1" applyBorder="1" applyAlignment="1" applyProtection="0">
      <alignment horizontal="center" vertical="center"/>
    </xf>
    <xf numFmtId="0" fontId="0" fillId="9" borderId="2" applyNumberFormat="0" applyFont="1" applyFill="1" applyBorder="1" applyAlignment="1" applyProtection="0">
      <alignment vertical="center"/>
    </xf>
    <xf numFmtId="3" fontId="0" fillId="9" borderId="2" applyNumberFormat="1" applyFont="1" applyFill="1" applyBorder="1" applyAlignment="1" applyProtection="0">
      <alignment vertical="center"/>
    </xf>
    <xf numFmtId="3" fontId="0" fillId="10" borderId="2" applyNumberFormat="1" applyFont="1" applyFill="1" applyBorder="1" applyAlignment="1" applyProtection="0">
      <alignment vertical="center"/>
    </xf>
    <xf numFmtId="3" fontId="0" fillId="11" borderId="2" applyNumberFormat="1" applyFont="1" applyFill="1" applyBorder="1" applyAlignment="1" applyProtection="0">
      <alignment vertical="center"/>
    </xf>
    <xf numFmtId="3" fontId="0" fillId="12" borderId="2" applyNumberFormat="1" applyFont="1" applyFill="1" applyBorder="1" applyAlignment="1" applyProtection="0">
      <alignment vertical="center"/>
    </xf>
    <xf numFmtId="49" fontId="3" fillId="10" borderId="2" applyNumberFormat="1" applyFont="1" applyFill="1" applyBorder="1" applyAlignment="1" applyProtection="0">
      <alignment horizontal="center" vertical="center" wrapText="1"/>
    </xf>
    <xf numFmtId="0" fontId="0" fillId="13" borderId="14" applyNumberFormat="1" applyFont="1" applyFill="1" applyBorder="1" applyAlignment="1" applyProtection="0">
      <alignment vertical="center"/>
    </xf>
    <xf numFmtId="49" fontId="0" fillId="13" borderId="15" applyNumberFormat="1" applyFont="1" applyFill="1" applyBorder="1" applyAlignment="1" applyProtection="0">
      <alignment vertical="center"/>
    </xf>
    <xf numFmtId="3" fontId="0" fillId="13" borderId="2" applyNumberFormat="1" applyFont="1" applyFill="1" applyBorder="1" applyAlignment="1" applyProtection="0">
      <alignment vertical="center"/>
    </xf>
    <xf numFmtId="3" fontId="0" fillId="13" borderId="2" applyNumberFormat="1" applyFont="1" applyFill="1" applyBorder="1" applyAlignment="1" applyProtection="0">
      <alignment vertical="center" wrapText="1"/>
    </xf>
    <xf numFmtId="3" fontId="9" fillId="13" borderId="2" applyNumberFormat="1" applyFont="1" applyFill="1" applyBorder="1" applyAlignment="1" applyProtection="0">
      <alignment vertical="center"/>
    </xf>
    <xf numFmtId="0" fontId="0" fillId="13" borderId="2" applyNumberFormat="0" applyFont="1" applyFill="1" applyBorder="1" applyAlignment="1" applyProtection="0">
      <alignment vertical="center"/>
    </xf>
    <xf numFmtId="49" fontId="3" fillId="3" borderId="2" applyNumberFormat="1" applyFont="1" applyFill="1" applyBorder="1" applyAlignment="1" applyProtection="0">
      <alignment horizontal="center" vertical="center" wrapText="1"/>
    </xf>
    <xf numFmtId="3" fontId="3" fillId="3" borderId="2" applyNumberFormat="1" applyFont="1" applyFill="1" applyBorder="1" applyAlignment="1" applyProtection="0">
      <alignment vertical="center"/>
    </xf>
    <xf numFmtId="3" fontId="0" fillId="3" borderId="7" applyNumberFormat="1" applyFont="1" applyFill="1" applyBorder="1" applyAlignment="1" applyProtection="0">
      <alignment vertical="center"/>
    </xf>
    <xf numFmtId="0" fontId="0" fillId="3" borderId="16" applyNumberFormat="0" applyFont="1" applyFill="1" applyBorder="1" applyAlignment="1" applyProtection="0">
      <alignment vertical="center"/>
    </xf>
    <xf numFmtId="0" fontId="0" fillId="3" borderId="17" applyNumberFormat="0" applyFont="1" applyFill="1" applyBorder="1" applyAlignment="1" applyProtection="0">
      <alignment vertical="center"/>
    </xf>
    <xf numFmtId="0" fontId="0" fillId="3" borderId="18" applyNumberFormat="0" applyFont="1" applyFill="1" applyBorder="1" applyAlignment="1" applyProtection="0">
      <alignment vertical="center"/>
    </xf>
    <xf numFmtId="0" fontId="0" fillId="3" borderId="19" applyNumberFormat="0" applyFont="1" applyFill="1" applyBorder="1" applyAlignment="1" applyProtection="0">
      <alignment vertical="center"/>
    </xf>
    <xf numFmtId="0" fontId="0" fillId="3" borderId="20" applyNumberFormat="0" applyFont="1" applyFill="1" applyBorder="1" applyAlignment="1" applyProtection="0">
      <alignment vertical="center"/>
    </xf>
    <xf numFmtId="0" fontId="0" fillId="3" borderId="21" applyNumberFormat="0" applyFont="1" applyFill="1" applyBorder="1" applyAlignment="1" applyProtection="0">
      <alignment vertical="center"/>
    </xf>
    <xf numFmtId="0" fontId="0" fillId="3" borderId="22" applyNumberFormat="0" applyFont="1" applyFill="1" applyBorder="1" applyAlignment="1" applyProtection="0">
      <alignment vertical="center"/>
    </xf>
    <xf numFmtId="0" fontId="0" fillId="3" borderId="23" applyNumberFormat="0" applyFont="1" applyFill="1" applyBorder="1" applyAlignment="1" applyProtection="0">
      <alignment vertical="center"/>
    </xf>
    <xf numFmtId="0" fontId="0" fillId="3" borderId="24" applyNumberFormat="0" applyFont="1" applyFill="1" applyBorder="1" applyAlignment="1" applyProtection="0">
      <alignment vertical="center"/>
    </xf>
    <xf numFmtId="0" fontId="0" fillId="14" borderId="2" applyNumberFormat="1" applyFont="1" applyFill="1" applyBorder="1" applyAlignment="1" applyProtection="0">
      <alignment vertical="center"/>
    </xf>
    <xf numFmtId="0" fontId="0" fillId="3" borderId="25" applyNumberFormat="0" applyFont="1" applyFill="1" applyBorder="1" applyAlignment="1" applyProtection="0">
      <alignment vertical="center"/>
    </xf>
    <xf numFmtId="0" fontId="0" fillId="3" borderId="2" applyNumberFormat="0" applyFont="1" applyFill="1" applyBorder="1" applyAlignment="1" applyProtection="0">
      <alignment vertical="center"/>
    </xf>
    <xf numFmtId="0" fontId="0" fillId="3" borderId="26" applyNumberFormat="0" applyFont="1" applyFill="1" applyBorder="1" applyAlignment="1" applyProtection="0">
      <alignment vertical="center"/>
    </xf>
    <xf numFmtId="0" fontId="0" fillId="3" borderId="14" applyNumberFormat="0" applyFont="1" applyFill="1" applyBorder="1" applyAlignment="1" applyProtection="0">
      <alignment vertical="center"/>
    </xf>
    <xf numFmtId="49" fontId="0" fillId="3" borderId="15" applyNumberFormat="1" applyFont="1" applyFill="1" applyBorder="1" applyAlignment="1" applyProtection="0">
      <alignment vertical="center"/>
    </xf>
    <xf numFmtId="3" fontId="0" fillId="3" borderId="2" applyNumberFormat="1" applyFont="1" applyFill="1" applyBorder="1" applyAlignment="1" applyProtection="0">
      <alignment vertical="center"/>
    </xf>
    <xf numFmtId="3" fontId="0" fillId="3" borderId="2" applyNumberFormat="1" applyFont="1" applyFill="1" applyBorder="1" applyAlignment="1" applyProtection="0">
      <alignment vertical="center" wrapText="1"/>
    </xf>
    <xf numFmtId="49" fontId="3" fillId="3" borderId="25" applyNumberFormat="1" applyFont="1" applyFill="1" applyBorder="1" applyAlignment="1" applyProtection="0">
      <alignment horizontal="center" vertical="center" wrapText="1"/>
    </xf>
    <xf numFmtId="0" fontId="0" fillId="3" borderId="27" applyNumberFormat="0" applyFont="1" applyFill="1" applyBorder="1" applyAlignment="1" applyProtection="0">
      <alignment vertical="center"/>
    </xf>
    <xf numFmtId="0" fontId="0" fillId="3" borderId="28" applyNumberFormat="0" applyFont="1" applyFill="1" applyBorder="1" applyAlignment="1" applyProtection="0">
      <alignment vertical="center"/>
    </xf>
    <xf numFmtId="0" fontId="0" fillId="3" borderId="29" applyNumberFormat="0" applyFont="1" applyFill="1" applyBorder="1" applyAlignment="1" applyProtection="0">
      <alignment vertical="center"/>
    </xf>
    <xf numFmtId="0" fontId="0" fillId="3" borderId="30" applyNumberFormat="0" applyFont="1" applyFill="1" applyBorder="1" applyAlignment="1" applyProtection="0">
      <alignment vertical="center"/>
    </xf>
    <xf numFmtId="0" fontId="0" fillId="3" borderId="31" applyNumberFormat="0" applyFont="1" applyFill="1" applyBorder="1" applyAlignment="1" applyProtection="0">
      <alignment vertical="center"/>
    </xf>
    <xf numFmtId="0" fontId="0" fillId="3" borderId="32" applyNumberFormat="0" applyFont="1" applyFill="1" applyBorder="1" applyAlignment="1" applyProtection="0">
      <alignment vertical="center"/>
    </xf>
    <xf numFmtId="0" fontId="0" fillId="3" borderId="33" applyNumberFormat="0" applyFont="1" applyFill="1" applyBorder="1" applyAlignment="1" applyProtection="0">
      <alignment vertical="center"/>
    </xf>
    <xf numFmtId="0" fontId="0" fillId="3" borderId="34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5" fillId="3" borderId="4" applyNumberFormat="0" applyFont="1" applyFill="1" applyBorder="1" applyAlignment="1" applyProtection="0">
      <alignment vertical="center"/>
    </xf>
    <xf numFmtId="0" fontId="3" fillId="15" borderId="2" applyNumberFormat="0" applyFont="1" applyFill="1" applyBorder="1" applyAlignment="1" applyProtection="0">
      <alignment horizontal="center" vertical="center"/>
    </xf>
    <xf numFmtId="49" fontId="3" fillId="15" borderId="2" applyNumberFormat="1" applyFont="1" applyFill="1" applyBorder="1" applyAlignment="1" applyProtection="0">
      <alignment horizontal="center" vertical="center"/>
    </xf>
    <xf numFmtId="49" fontId="0" fillId="16" borderId="2" applyNumberFormat="1" applyFont="1" applyFill="1" applyBorder="1" applyAlignment="1" applyProtection="0">
      <alignment vertical="center" wrapText="1"/>
    </xf>
    <xf numFmtId="49" fontId="0" fillId="2" borderId="2" applyNumberFormat="1" applyFont="1" applyFill="1" applyBorder="1" applyAlignment="1" applyProtection="0">
      <alignment vertical="center" wrapText="1"/>
    </xf>
    <xf numFmtId="49" fontId="8" fillId="17" borderId="2" applyNumberFormat="1" applyFont="1" applyFill="1" applyBorder="1" applyAlignment="1" applyProtection="0">
      <alignment horizontal="center" vertical="center" wrapText="1"/>
    </xf>
    <xf numFmtId="49" fontId="0" fillId="4" borderId="2" applyNumberFormat="1" applyFont="1" applyFill="1" applyBorder="1" applyAlignment="1" applyProtection="0">
      <alignment vertical="center" wrapText="1"/>
    </xf>
    <xf numFmtId="49" fontId="5" fillId="16" borderId="2" applyNumberFormat="1" applyFont="1" applyFill="1" applyBorder="1" applyAlignment="1" applyProtection="0">
      <alignment horizontal="center" vertical="center" wrapText="1"/>
    </xf>
    <xf numFmtId="0" fontId="0" fillId="16" borderId="2" applyNumberFormat="0" applyFont="1" applyFill="1" applyBorder="1" applyAlignment="1" applyProtection="0">
      <alignment vertical="center"/>
    </xf>
    <xf numFmtId="3" fontId="0" fillId="16" borderId="2" applyNumberFormat="1" applyFont="1" applyFill="1" applyBorder="1" applyAlignment="1" applyProtection="0">
      <alignment vertical="center"/>
    </xf>
    <xf numFmtId="3" fontId="0" fillId="5" borderId="2" applyNumberFormat="1" applyFont="1" applyFill="1" applyBorder="1" applyAlignment="1" applyProtection="0">
      <alignment vertical="center"/>
    </xf>
    <xf numFmtId="49" fontId="3" fillId="5" borderId="2" applyNumberFormat="1" applyFont="1" applyFill="1" applyBorder="1" applyAlignment="1" applyProtection="0">
      <alignment horizontal="center" vertical="center" wrapText="1"/>
    </xf>
    <xf numFmtId="0" fontId="0" fillId="3" borderId="15" applyNumberFormat="0" applyFont="1" applyFill="1" applyBorder="1" applyAlignment="1" applyProtection="0">
      <alignment vertical="center"/>
    </xf>
    <xf numFmtId="3" fontId="10" fillId="3" borderId="2" applyNumberFormat="1" applyFont="1" applyFill="1" applyBorder="1" applyAlignment="1" applyProtection="0">
      <alignment vertical="center"/>
    </xf>
    <xf numFmtId="3" fontId="0" fillId="3" borderId="4" applyNumberFormat="1" applyFont="1" applyFill="1" applyBorder="1" applyAlignment="1" applyProtection="0">
      <alignment vertical="center"/>
    </xf>
    <xf numFmtId="0" fontId="10" fillId="3" borderId="2" applyNumberFormat="0" applyFont="1" applyFill="1" applyBorder="1" applyAlignment="1" applyProtection="0">
      <alignment vertical="center"/>
    </xf>
    <xf numFmtId="0" fontId="0" fillId="3" borderId="2" applyNumberFormat="0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1" fillId="15" borderId="2" applyNumberFormat="1" applyFont="1" applyFill="1" applyBorder="1" applyAlignment="1" applyProtection="0">
      <alignment horizontal="center" vertical="bottom"/>
    </xf>
    <xf numFmtId="49" fontId="12" fillId="3" borderId="3" applyNumberFormat="1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49" fontId="11" fillId="8" borderId="2" applyNumberFormat="1" applyFont="1" applyFill="1" applyBorder="1" applyAlignment="1" applyProtection="0">
      <alignment horizontal="center" vertical="bottom"/>
    </xf>
    <xf numFmtId="49" fontId="11" fillId="2" borderId="2" applyNumberFormat="1" applyFont="1" applyFill="1" applyBorder="1" applyAlignment="1" applyProtection="0">
      <alignment horizontal="center" vertical="center" wrapText="1"/>
    </xf>
    <xf numFmtId="49" fontId="12" fillId="3" borderId="3" applyNumberFormat="1" applyFont="1" applyFill="1" applyBorder="1" applyAlignment="1" applyProtection="0">
      <alignment vertical="center"/>
    </xf>
    <xf numFmtId="0" fontId="0" fillId="3" borderId="7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99ff"/>
      <rgbColor rgb="ffaaaaaa"/>
      <rgbColor rgb="ffffffff"/>
      <rgbColor rgb="ffffc000"/>
      <rgbColor rgb="ffff0000"/>
      <rgbColor rgb="ff66ffff"/>
      <rgbColor rgb="ff00ff00"/>
      <rgbColor rgb="ffbbbbbb"/>
      <rgbColor rgb="ff346992"/>
      <rgbColor rgb="ff9cc2e5"/>
      <rgbColor rgb="fff6d69e"/>
      <rgbColor rgb="ff9fc7eb"/>
      <rgbColor rgb="ffe7a5b6"/>
      <rgbColor rgb="ffcdacd0"/>
      <rgbColor rgb="ffd8d8d8"/>
      <rgbColor rgb="ffbfbfbf"/>
      <rgbColor rgb="ff3f3f3f"/>
      <rgbColor rgb="ffd2d2d2"/>
      <rgbColor rgb="ff92d050"/>
      <rgbColor rgb="ffffff00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6</xdr:col>
      <xdr:colOff>116284</xdr:colOff>
      <xdr:row>1</xdr:row>
      <xdr:rowOff>203199</xdr:rowOff>
    </xdr:from>
    <xdr:to>
      <xdr:col>7</xdr:col>
      <xdr:colOff>881014</xdr:colOff>
      <xdr:row>1</xdr:row>
      <xdr:rowOff>1006803</xdr:rowOff>
    </xdr:to>
    <xdr:pic>
      <xdr:nvPicPr>
        <xdr:cNvPr id="2" name="obrazek" descr="obrazek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>
          <a:off x="5780484" y="393699"/>
          <a:ext cx="1755331" cy="80360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21"/>
  <sheetViews>
    <sheetView workbookViewId="0" showGridLines="0" defaultGridColor="1"/>
  </sheetViews>
  <sheetFormatPr defaultColWidth="8.83333" defaultRowHeight="12" customHeight="1" outlineLevelRow="0" outlineLevelCol="0"/>
  <cols>
    <col min="1" max="1" width="13.8516" style="1" customWidth="1"/>
    <col min="2" max="2" width="35.8516" style="1" customWidth="1"/>
    <col min="3" max="3" width="15.5" style="1" customWidth="1"/>
    <col min="4" max="4" width="35.5" style="1" customWidth="1"/>
    <col min="5" max="5" width="12.5" style="1" customWidth="1"/>
    <col min="6" max="16384" width="8.85156" style="1" customWidth="1"/>
  </cols>
  <sheetData>
    <row r="1" ht="15" customHeight="1">
      <c r="A1" s="2">
        <f>'1'!E5+'2'!D5+'3'!D5+'4'!D5+'5'!D5+'6'!D5+'7'!D5+'8'!D5+'9'!D5+'10'!D5+'11'!D5+'12'!D5</f>
        <v>39930</v>
      </c>
      <c r="B1" t="s" s="3">
        <v>0</v>
      </c>
      <c r="C1" s="4"/>
      <c r="D1" s="5"/>
      <c r="E1" s="5"/>
    </row>
    <row r="2" ht="15" customHeight="1">
      <c r="A2" s="6">
        <f>'1'!H5+'2'!G5+'3'!G5+'4'!G5+'5'!G5+'6'!G5+'7'!G5+'8'!G5+'9'!G5+'10'!G5+'11'!G5+'12'!G5</f>
        <v>39180</v>
      </c>
      <c r="B2" t="s" s="7">
        <v>1</v>
      </c>
      <c r="C2" s="4"/>
      <c r="D2" s="5"/>
      <c r="E2" s="5"/>
    </row>
    <row r="3" ht="15" customHeight="1">
      <c r="A3" s="8">
        <f>'1'!L5+'2'!K5+'3'!K5+'4'!K5+'5'!K5+'6'!K5+'7'!K5+'8'!K5+'9'!K5+'10'!K5+'11'!K5+'12'!K5</f>
        <v>5976</v>
      </c>
      <c r="B3" t="s" s="7">
        <v>2</v>
      </c>
      <c r="C3" s="4"/>
      <c r="D3" s="5"/>
      <c r="E3" s="5"/>
    </row>
    <row r="4" ht="15" customHeight="1">
      <c r="A4" s="8">
        <f>'1'!M5+'2'!L5+'3'!L5+'4'!L5+'5'!L5+'6'!L5+'7'!L5+'8'!L5+'9'!L5+'10'!L5+'11'!L5+'12'!L5</f>
        <v>1000</v>
      </c>
      <c r="B4" t="s" s="7">
        <v>3</v>
      </c>
      <c r="C4" s="4"/>
      <c r="D4" s="5"/>
      <c r="E4" s="5"/>
    </row>
    <row r="5" ht="15" customHeight="1">
      <c r="A5" s="9">
        <f>'1'!N5+'2'!M5+'3'!M5+'4'!M5+'5'!M5+'6'!M5+'7'!M5+'8'!M5+'9'!M5+'10'!M5+'11'!M5+'12'!M5</f>
        <v>32204</v>
      </c>
      <c r="B5" t="s" s="10">
        <v>4</v>
      </c>
      <c r="C5" s="4"/>
      <c r="D5" s="5"/>
      <c r="E5" s="5"/>
    </row>
    <row r="6" ht="15" customHeight="1">
      <c r="A6" s="8">
        <f>'1'!O5+'2'!N5+'3'!N5+'4'!N5+'5'!N5+'6'!N5+'7'!N5+'8'!N5+'9'!N5+'10'!N5+'11'!N5+'12'!N5</f>
        <v>9000</v>
      </c>
      <c r="B6" t="s" s="7">
        <v>5</v>
      </c>
      <c r="C6" s="4"/>
      <c r="D6" s="5"/>
      <c r="E6" s="5"/>
    </row>
    <row r="7" ht="24" customHeight="1">
      <c r="A7" s="8">
        <f>'1'!P5+'2'!O5+'3'!O5+'4'!O5+'5'!O5+'6'!O5+'7'!O5+'8'!O5+'9'!O5+'10'!O5+'11'!O5+'12'!O5</f>
        <v>400</v>
      </c>
      <c r="B7" t="s" s="7">
        <v>6</v>
      </c>
      <c r="C7" s="4"/>
      <c r="D7" s="5"/>
      <c r="E7" s="5"/>
    </row>
    <row r="8" ht="15" customHeight="1">
      <c r="A8" s="8">
        <f>'1'!Q5+'2'!P5+'3'!P5+'4'!P5+'5'!P5+'6'!P5+'7'!P5+'8'!P5+'9'!P5+'10'!P5+'11'!P5+'12'!P5</f>
        <v>3000</v>
      </c>
      <c r="B8" t="s" s="7">
        <v>7</v>
      </c>
      <c r="C8" s="4"/>
      <c r="D8" s="11"/>
      <c r="E8" s="11"/>
    </row>
    <row r="9" ht="12.75" customHeight="1">
      <c r="A9" s="8">
        <f>'1'!R5+'2'!Q5+'3'!Q5+'4'!Q5+'5'!Q5+'6'!Q5+'7'!Q5+'8'!Q5+'9'!Q5+'10'!Q5+'11'!Q5+'12'!Q5</f>
        <v>1500</v>
      </c>
      <c r="B9" t="s" s="7">
        <v>8</v>
      </c>
      <c r="C9" s="12"/>
      <c r="D9" t="s" s="13">
        <v>9</v>
      </c>
      <c r="E9" s="14">
        <f>'1'!AG4</f>
        <v>3000</v>
      </c>
    </row>
    <row r="10" ht="25.5" customHeight="1">
      <c r="A10" s="8">
        <f>'1'!S5+'2'!R5+'3'!R5+'4'!R5+'5'!R5+'6'!R5+'7'!R5+'8'!R5+'9'!R5+'10'!R5+'11'!R5+'12'!R5</f>
        <v>2000</v>
      </c>
      <c r="B10" t="s" s="15">
        <v>10</v>
      </c>
      <c r="C10" s="12"/>
      <c r="D10" t="s" s="16">
        <f>B21</f>
        <v>11</v>
      </c>
      <c r="E10" s="17">
        <f>A21</f>
        <v>8589.280000000001</v>
      </c>
    </row>
    <row r="11" ht="12.75" customHeight="1">
      <c r="A11" s="8">
        <f>'1'!T5+'2'!S5+'3'!S5+'4'!S5+'5'!S5+'6'!S5+'7'!S5+'8'!S5+'9'!S5+'10'!S5+'11'!S5+'12'!S5</f>
        <v>3000</v>
      </c>
      <c r="B11" t="s" s="15">
        <v>12</v>
      </c>
      <c r="C11" s="12"/>
      <c r="D11" t="s" s="18">
        <v>13</v>
      </c>
      <c r="E11" s="19">
        <f>E10+E9</f>
        <v>11589.28</v>
      </c>
    </row>
    <row r="12" ht="15" customHeight="1">
      <c r="A12" s="8">
        <f>'1'!U5+'2'!T5+'3'!T5+'4'!T5+'5'!T5+'6'!T5+'7'!T5+'8'!T5+'9'!T5+'10'!T5+'11'!T5+'12'!T5</f>
        <v>1000</v>
      </c>
      <c r="B12" t="s" s="15">
        <v>14</v>
      </c>
      <c r="C12" s="4"/>
      <c r="D12" s="20"/>
      <c r="E12" s="20"/>
    </row>
    <row r="13" ht="15" customHeight="1">
      <c r="A13" s="9">
        <f>'1'!V5+'2'!U5+'3'!U5+'4'!U5+'5'!U5+'6'!U5+'7'!U5+'8'!U5+'9'!U5+'10'!U5+'11'!U5+'12'!U5</f>
        <v>12304</v>
      </c>
      <c r="B13" t="s" s="10">
        <v>15</v>
      </c>
      <c r="C13" s="4"/>
      <c r="D13" s="5"/>
      <c r="E13" s="5"/>
    </row>
    <row r="14" ht="15" customHeight="1">
      <c r="A14" s="8">
        <f>'1'!W5+'2'!V5+'3'!V5+'4'!V5+'5'!V5+'6'!V5+'7'!V5+'8'!V5+'9'!V5+'10'!V5+'11'!V5+'12'!V5</f>
        <v>2214.72</v>
      </c>
      <c r="B14" t="s" s="7">
        <v>16</v>
      </c>
      <c r="C14" s="4"/>
      <c r="D14" s="5"/>
      <c r="E14" s="5"/>
    </row>
    <row r="15" ht="15" customHeight="1">
      <c r="A15" s="9">
        <f>'1'!X5+'2'!W5+'3'!W5+'4'!W5+'5'!W5+'6'!W5+'7'!W5+'8'!W5+'9'!W5+'10'!W5+'11'!W5+'12'!W5</f>
        <v>10089.28</v>
      </c>
      <c r="B15" t="s" s="10">
        <v>17</v>
      </c>
      <c r="C15" s="4"/>
      <c r="D15" s="5"/>
      <c r="E15" s="5"/>
    </row>
    <row r="16" ht="15" customHeight="1">
      <c r="A16" s="8">
        <f>'1'!Y5+'2'!X5+'3'!X5+'4'!X5+'5'!X5+'6'!X5+'7'!X5+'8'!X5+'9'!X5+'10'!X5+'11'!X5+'12'!X5</f>
        <v>1000</v>
      </c>
      <c r="B16" t="s" s="7">
        <v>18</v>
      </c>
      <c r="C16" s="4"/>
      <c r="D16" s="5"/>
      <c r="E16" s="5"/>
    </row>
    <row r="17" ht="15" customHeight="1">
      <c r="A17" s="8">
        <f>'1'!Z5+'2'!Y5+'3'!Y5+'4'!Y5+'5'!Y5+'6'!Y5+'7'!Y5+'8'!Y5+'9'!Y5+'10'!Y5+'11'!Y5+'12'!Y5</f>
        <v>500</v>
      </c>
      <c r="B17" t="s" s="7">
        <v>19</v>
      </c>
      <c r="C17" s="4"/>
      <c r="D17" s="5"/>
      <c r="E17" s="5"/>
    </row>
    <row r="18" ht="24" customHeight="1">
      <c r="A18" s="8">
        <f>'1'!AA5+'2'!Z5+'3'!Z5+'4'!Z5+'5'!Z5+'6'!Z5+'7'!Z5+'8'!Z5+'9'!Z5+'10'!Z5+'11'!Z5+'12'!Z5</f>
        <v>0</v>
      </c>
      <c r="B18" t="s" s="7">
        <v>20</v>
      </c>
      <c r="C18" s="4"/>
      <c r="D18" s="5"/>
      <c r="E18" s="5"/>
    </row>
    <row r="19" ht="15" customHeight="1">
      <c r="A19" s="8">
        <f>'1'!AB5+'2'!AA5+'3'!AA5+'4'!AA5+'5'!AA5+'6'!AA5+'7'!AA5+'8'!AA5+'9'!AA5+'10'!AA5+'11'!AA5+'12'!AA5</f>
        <v>0</v>
      </c>
      <c r="B19" t="s" s="7">
        <v>21</v>
      </c>
      <c r="C19" s="4"/>
      <c r="D19" s="5"/>
      <c r="E19" s="5"/>
    </row>
    <row r="20" ht="15" customHeight="1">
      <c r="A20" s="8">
        <f>'1'!AC5+'2'!AB5+'3'!AB5+'4'!AB5+'5'!AB5+'6'!AB5+'7'!AB5+'8'!AB5+'9'!AB5+'10'!AB5+'11'!AB5+'12'!AB5</f>
        <v>0</v>
      </c>
      <c r="B20" t="s" s="7">
        <v>22</v>
      </c>
      <c r="C20" s="4"/>
      <c r="D20" s="5"/>
      <c r="E20" s="5"/>
    </row>
    <row r="21" ht="24" customHeight="1">
      <c r="A21" s="21">
        <f>A13-A14-A16-A17-A18-A19-A20</f>
        <v>8589.280000000001</v>
      </c>
      <c r="B21" t="s" s="22">
        <v>23</v>
      </c>
      <c r="C21" s="4"/>
      <c r="D21" s="5"/>
      <c r="E21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14" customWidth="1"/>
    <col min="2" max="5" width="13.3516" style="114" customWidth="1"/>
    <col min="6" max="6" width="13" style="114" customWidth="1"/>
    <col min="7" max="11" width="14.3516" style="114" customWidth="1"/>
    <col min="12" max="12" width="15.8516" style="114" customWidth="1"/>
    <col min="13" max="13" width="16.8516" style="114" customWidth="1"/>
    <col min="14" max="14" width="13.6719" style="114" customWidth="1"/>
    <col min="15" max="15" width="14.3516" style="114" customWidth="1"/>
    <col min="16" max="20" width="15.6719" style="114" customWidth="1"/>
    <col min="21" max="21" width="17" style="114" customWidth="1"/>
    <col min="22" max="23" width="15.3516" style="114" customWidth="1"/>
    <col min="24" max="29" width="15.6719" style="114" customWidth="1"/>
    <col min="30" max="30" width="5.5" style="114" customWidth="1"/>
    <col min="31" max="31" width="17.8516" style="114" customWidth="1"/>
    <col min="32" max="32" width="16.3516" style="114" customWidth="1"/>
    <col min="33" max="16384" width="8.85156" style="114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'8'!AF6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15" customWidth="1"/>
    <col min="2" max="6" width="13.6719" style="115" customWidth="1"/>
    <col min="7" max="11" width="14.3516" style="115" customWidth="1"/>
    <col min="12" max="12" width="15.8516" style="115" customWidth="1"/>
    <col min="13" max="13" width="16.8516" style="115" customWidth="1"/>
    <col min="14" max="14" width="13.6719" style="115" customWidth="1"/>
    <col min="15" max="15" width="14.3516" style="115" customWidth="1"/>
    <col min="16" max="20" width="15.6719" style="115" customWidth="1"/>
    <col min="21" max="21" width="17" style="115" customWidth="1"/>
    <col min="22" max="23" width="15.3516" style="115" customWidth="1"/>
    <col min="24" max="29" width="15.6719" style="115" customWidth="1"/>
    <col min="30" max="30" width="5.5" style="115" customWidth="1"/>
    <col min="31" max="31" width="17.8516" style="115" customWidth="1"/>
    <col min="32" max="32" width="16.3516" style="115" customWidth="1"/>
    <col min="33" max="16384" width="8.85156" style="115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'9'!AF6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16" customWidth="1"/>
    <col min="2" max="6" width="13.3516" style="116" customWidth="1"/>
    <col min="7" max="11" width="14.3516" style="116" customWidth="1"/>
    <col min="12" max="12" width="15.8516" style="116" customWidth="1"/>
    <col min="13" max="13" width="16.8516" style="116" customWidth="1"/>
    <col min="14" max="14" width="13.6719" style="116" customWidth="1"/>
    <col min="15" max="15" width="14.3516" style="116" customWidth="1"/>
    <col min="16" max="20" width="15.6719" style="116" customWidth="1"/>
    <col min="21" max="21" width="17" style="116" customWidth="1"/>
    <col min="22" max="23" width="15.3516" style="116" customWidth="1"/>
    <col min="24" max="29" width="15.6719" style="116" customWidth="1"/>
    <col min="30" max="30" width="5.5" style="116" customWidth="1"/>
    <col min="31" max="31" width="17.8516" style="116" customWidth="1"/>
    <col min="32" max="32" width="16.3516" style="116" customWidth="1"/>
    <col min="33" max="16384" width="8.85156" style="116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'10'!AF6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17" customWidth="1"/>
    <col min="2" max="7" width="12" style="117" customWidth="1"/>
    <col min="8" max="11" width="14.3516" style="117" customWidth="1"/>
    <col min="12" max="12" width="15.8516" style="117" customWidth="1"/>
    <col min="13" max="13" width="16.8516" style="117" customWidth="1"/>
    <col min="14" max="14" width="13.6719" style="117" customWidth="1"/>
    <col min="15" max="15" width="14.3516" style="117" customWidth="1"/>
    <col min="16" max="20" width="15.6719" style="117" customWidth="1"/>
    <col min="21" max="21" width="17" style="117" customWidth="1"/>
    <col min="22" max="23" width="15.3516" style="117" customWidth="1"/>
    <col min="24" max="29" width="15.6719" style="117" customWidth="1"/>
    <col min="30" max="30" width="5.5" style="117" customWidth="1"/>
    <col min="31" max="31" width="17.8516" style="117" customWidth="1"/>
    <col min="32" max="32" width="16.3516" style="117" customWidth="1"/>
    <col min="33" max="16384" width="8.85156" style="117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'11'!AF6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24" style="118" customWidth="1"/>
    <col min="2" max="5" width="8.85156" style="118" customWidth="1"/>
    <col min="6" max="16384" width="8.85156" style="118" customWidth="1"/>
  </cols>
  <sheetData>
    <row r="1" ht="15" customHeight="1">
      <c r="A1" t="s" s="119">
        <v>25</v>
      </c>
      <c r="B1" t="s" s="120">
        <v>73</v>
      </c>
      <c r="C1" s="121"/>
      <c r="D1" s="121"/>
      <c r="E1" s="121"/>
    </row>
    <row r="2" ht="15" customHeight="1">
      <c r="A2" t="s" s="122">
        <v>26</v>
      </c>
      <c r="B2" t="s" s="120">
        <v>74</v>
      </c>
      <c r="C2" s="121"/>
      <c r="D2" s="121"/>
      <c r="E2" s="121"/>
    </row>
    <row r="3" ht="15" customHeight="1">
      <c r="A3" t="s" s="123">
        <v>27</v>
      </c>
      <c r="B3" t="s" s="124">
        <v>75</v>
      </c>
      <c r="C3" s="121"/>
      <c r="D3" s="121"/>
      <c r="E3" s="121"/>
    </row>
    <row r="4" ht="15" customHeight="1">
      <c r="A4" s="125"/>
      <c r="B4" s="121"/>
      <c r="C4" s="121"/>
      <c r="D4" s="121"/>
      <c r="E4" s="121"/>
    </row>
    <row r="5" ht="15" customHeight="1">
      <c r="A5" s="121"/>
      <c r="B5" s="121"/>
      <c r="C5" s="121"/>
      <c r="D5" s="121"/>
      <c r="E5" s="121"/>
    </row>
    <row r="6" ht="15" customHeight="1">
      <c r="A6" s="121"/>
      <c r="B6" s="121"/>
      <c r="C6" s="121"/>
      <c r="D6" s="121"/>
      <c r="E6" s="121"/>
    </row>
    <row r="7" ht="15" customHeight="1">
      <c r="A7" s="121"/>
      <c r="B7" s="121"/>
      <c r="C7" s="121"/>
      <c r="D7" s="121"/>
      <c r="E7" s="121"/>
    </row>
    <row r="8" ht="15" customHeight="1">
      <c r="A8" s="121"/>
      <c r="B8" s="121"/>
      <c r="C8" s="121"/>
      <c r="D8" s="121"/>
      <c r="E8" s="121"/>
    </row>
    <row r="9" ht="15" customHeight="1">
      <c r="A9" s="121"/>
      <c r="B9" s="121"/>
      <c r="C9" s="121"/>
      <c r="D9" s="121"/>
      <c r="E9" s="121"/>
    </row>
    <row r="10" ht="15" customHeight="1">
      <c r="A10" s="121"/>
      <c r="B10" s="121"/>
      <c r="C10" s="121"/>
      <c r="D10" s="121"/>
      <c r="E10" s="121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AI30"/>
  <sheetViews>
    <sheetView workbookViewId="0" showGridLines="0" defaultGridColor="1"/>
  </sheetViews>
  <sheetFormatPr defaultColWidth="8.83333" defaultRowHeight="12" customHeight="1" outlineLevelRow="0" outlineLevelCol="0"/>
  <cols>
    <col min="1" max="1" width="6.73438" style="23" customWidth="1"/>
    <col min="2" max="2" width="20.5" style="23" customWidth="1"/>
    <col min="3" max="3" width="10.8516" style="23" customWidth="1"/>
    <col min="4" max="4" width="13" style="23" customWidth="1"/>
    <col min="5" max="5" width="12.5" style="23" customWidth="1"/>
    <col min="6" max="6" width="10.8516" style="23" customWidth="1"/>
    <col min="7" max="7" width="13" style="23" customWidth="1"/>
    <col min="8" max="12" width="14.3516" style="23" customWidth="1"/>
    <col min="13" max="13" width="15.8516" style="23" customWidth="1"/>
    <col min="14" max="14" width="16.8516" style="23" customWidth="1"/>
    <col min="15" max="15" width="13.6719" style="23" customWidth="1"/>
    <col min="16" max="16" width="14.3516" style="23" customWidth="1"/>
    <col min="17" max="21" width="15.6719" style="23" customWidth="1"/>
    <col min="22" max="22" width="17" style="23" customWidth="1"/>
    <col min="23" max="24" width="15.3516" style="23" customWidth="1"/>
    <col min="25" max="30" width="15.6719" style="23" customWidth="1"/>
    <col min="31" max="31" width="5.5" style="23" customWidth="1"/>
    <col min="32" max="32" width="17.8516" style="23" customWidth="1"/>
    <col min="33" max="33" width="16.3516" style="23" customWidth="1"/>
    <col min="34" max="35" width="8.35156" style="23" customWidth="1"/>
    <col min="36" max="16384" width="8.85156" style="23" customWidth="1"/>
  </cols>
  <sheetData>
    <row r="1" ht="15" customHeight="1">
      <c r="A1" t="s" s="24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7"/>
      <c r="AA1" s="27"/>
      <c r="AB1" s="27"/>
      <c r="AC1" s="27"/>
      <c r="AD1" s="27"/>
      <c r="AE1" s="26"/>
      <c r="AF1" s="26"/>
      <c r="AG1" s="26"/>
      <c r="AH1" s="26"/>
      <c r="AI1" s="28"/>
    </row>
    <row r="2" ht="113.6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1"/>
      <c r="N2" s="11"/>
      <c r="O2" s="11"/>
      <c r="P2" s="11"/>
      <c r="Q2" s="11"/>
      <c r="R2" s="11"/>
      <c r="S2" s="31"/>
      <c r="T2" s="31"/>
      <c r="U2" s="11"/>
      <c r="V2" s="11"/>
      <c r="W2" s="11"/>
      <c r="X2" s="11"/>
      <c r="Y2" s="11"/>
      <c r="Z2" s="11"/>
      <c r="AA2" s="11"/>
      <c r="AB2" s="11"/>
      <c r="AC2" s="11"/>
      <c r="AD2" s="5"/>
      <c r="AE2" s="5"/>
      <c r="AF2" s="5"/>
      <c r="AG2" s="5"/>
      <c r="AH2" s="5"/>
      <c r="AI2" s="32"/>
    </row>
    <row r="3" ht="24" customHeight="1">
      <c r="A3" s="33"/>
      <c r="B3" s="33"/>
      <c r="C3" s="33"/>
      <c r="D3" s="33"/>
      <c r="E3" s="33"/>
      <c r="F3" s="33"/>
      <c r="G3" s="33"/>
      <c r="H3" s="33"/>
      <c r="I3" t="s" s="34">
        <v>25</v>
      </c>
      <c r="J3" t="s" s="34">
        <v>25</v>
      </c>
      <c r="K3" t="s" s="34">
        <v>25</v>
      </c>
      <c r="L3" t="s" s="34">
        <v>25</v>
      </c>
      <c r="M3" t="s" s="34">
        <v>25</v>
      </c>
      <c r="N3" s="33"/>
      <c r="O3" t="s" s="34">
        <v>25</v>
      </c>
      <c r="P3" t="s" s="34">
        <v>25</v>
      </c>
      <c r="Q3" t="s" s="34">
        <v>25</v>
      </c>
      <c r="R3" t="s" s="34">
        <v>25</v>
      </c>
      <c r="S3" t="s" s="34">
        <v>25</v>
      </c>
      <c r="T3" t="s" s="34">
        <v>25</v>
      </c>
      <c r="U3" t="s" s="34">
        <v>25</v>
      </c>
      <c r="V3" s="33"/>
      <c r="W3" t="s" s="34">
        <v>25</v>
      </c>
      <c r="X3" s="33"/>
      <c r="Y3" t="s" s="35">
        <v>26</v>
      </c>
      <c r="Z3" t="s" s="35">
        <v>26</v>
      </c>
      <c r="AA3" t="s" s="36">
        <v>27</v>
      </c>
      <c r="AB3" t="s" s="35">
        <v>26</v>
      </c>
      <c r="AC3" t="s" s="35">
        <v>26</v>
      </c>
      <c r="AD3" s="37"/>
      <c r="AE3" s="5"/>
      <c r="AF3" s="11"/>
      <c r="AG3" s="11"/>
      <c r="AH3" s="5"/>
      <c r="AI3" s="32"/>
    </row>
    <row r="4" ht="72" customHeight="1">
      <c r="A4" s="38"/>
      <c r="B4" t="s" s="39">
        <v>28</v>
      </c>
      <c r="C4" t="s" s="39">
        <v>29</v>
      </c>
      <c r="D4" t="s" s="39">
        <v>30</v>
      </c>
      <c r="E4" t="s" s="39">
        <v>31</v>
      </c>
      <c r="F4" t="s" s="39">
        <v>29</v>
      </c>
      <c r="G4" t="s" s="39">
        <v>30</v>
      </c>
      <c r="H4" t="s" s="39">
        <v>1</v>
      </c>
      <c r="I4" t="s" s="40">
        <v>32</v>
      </c>
      <c r="J4" t="s" s="40">
        <v>33</v>
      </c>
      <c r="K4" t="s" s="40">
        <v>34</v>
      </c>
      <c r="L4" t="s" s="39">
        <v>2</v>
      </c>
      <c r="M4" t="s" s="39">
        <v>3</v>
      </c>
      <c r="N4" t="s" s="41">
        <v>4</v>
      </c>
      <c r="O4" t="s" s="39">
        <v>5</v>
      </c>
      <c r="P4" t="s" s="39">
        <v>6</v>
      </c>
      <c r="Q4" t="s" s="39">
        <v>7</v>
      </c>
      <c r="R4" t="s" s="39">
        <v>8</v>
      </c>
      <c r="S4" t="s" s="42">
        <v>35</v>
      </c>
      <c r="T4" t="s" s="42">
        <v>36</v>
      </c>
      <c r="U4" t="s" s="42">
        <v>37</v>
      </c>
      <c r="V4" t="s" s="41">
        <v>15</v>
      </c>
      <c r="W4" t="s" s="43">
        <v>16</v>
      </c>
      <c r="X4" t="s" s="44">
        <v>17</v>
      </c>
      <c r="Y4" t="s" s="39">
        <v>18</v>
      </c>
      <c r="Z4" t="s" s="39">
        <v>19</v>
      </c>
      <c r="AA4" t="s" s="39">
        <v>20</v>
      </c>
      <c r="AB4" t="s" s="39">
        <v>22</v>
      </c>
      <c r="AC4" t="s" s="39">
        <v>38</v>
      </c>
      <c r="AD4" t="s" s="41">
        <v>39</v>
      </c>
      <c r="AE4" s="12"/>
      <c r="AF4" t="s" s="45">
        <v>9</v>
      </c>
      <c r="AG4" s="46">
        <v>3000</v>
      </c>
      <c r="AH4" t="s" s="47">
        <v>40</v>
      </c>
      <c r="AI4" s="48"/>
    </row>
    <row r="5" ht="15" customHeight="1">
      <c r="A5" s="49"/>
      <c r="B5" s="49"/>
      <c r="C5" s="49"/>
      <c r="D5" s="49"/>
      <c r="E5" s="50">
        <f>SUM(E6:E28)+E28</f>
        <v>39930</v>
      </c>
      <c r="F5" s="49"/>
      <c r="G5" s="49"/>
      <c r="H5" s="50">
        <f>SUM(H6:H29)</f>
        <v>39180</v>
      </c>
      <c r="I5" s="50"/>
      <c r="J5" s="50"/>
      <c r="K5" s="50"/>
      <c r="L5" s="50">
        <f>SUM(L6:L28)</f>
        <v>5976</v>
      </c>
      <c r="M5" s="50">
        <v>1000</v>
      </c>
      <c r="N5" s="51">
        <f>H5-M5-L5</f>
        <v>32204</v>
      </c>
      <c r="O5" s="50">
        <v>9000</v>
      </c>
      <c r="P5" s="50">
        <v>400</v>
      </c>
      <c r="Q5" s="50">
        <v>3000</v>
      </c>
      <c r="R5" s="50">
        <v>1500</v>
      </c>
      <c r="S5" s="50">
        <v>2000</v>
      </c>
      <c r="T5" s="50">
        <v>3000</v>
      </c>
      <c r="U5" s="50">
        <v>1000</v>
      </c>
      <c r="V5" s="51">
        <f>H5-L5-M5-O5-P5-Q5-R5-S5-T5-U5</f>
        <v>12304</v>
      </c>
      <c r="W5" s="52">
        <f>V5*18%</f>
        <v>2214.72</v>
      </c>
      <c r="X5" s="53">
        <f>V5-W5</f>
        <v>10089.28</v>
      </c>
      <c r="Y5" s="50">
        <v>1000</v>
      </c>
      <c r="Z5" s="50">
        <v>500</v>
      </c>
      <c r="AA5" s="50">
        <v>0</v>
      </c>
      <c r="AB5" s="50">
        <v>0</v>
      </c>
      <c r="AC5" s="50">
        <v>0</v>
      </c>
      <c r="AD5" s="51">
        <f>V5-W5-Y5-Z5-AA5-AB5-AC5</f>
        <v>8589.280000000001</v>
      </c>
      <c r="AE5" s="12"/>
      <c r="AF5" t="s" s="54">
        <v>41</v>
      </c>
      <c r="AG5" s="51">
        <f>AD5</f>
        <v>8589.280000000001</v>
      </c>
      <c r="AH5" s="4"/>
      <c r="AI5" s="32"/>
    </row>
    <row r="6" ht="24" customHeight="1">
      <c r="A6" s="55">
        <v>1</v>
      </c>
      <c r="B6" t="s" s="56">
        <v>42</v>
      </c>
      <c r="C6" s="57">
        <v>200</v>
      </c>
      <c r="D6" s="57">
        <v>7</v>
      </c>
      <c r="E6" s="57">
        <f>PRODUCT(C6:D6)</f>
        <v>1400</v>
      </c>
      <c r="F6" s="57">
        <v>200</v>
      </c>
      <c r="G6" s="57">
        <v>7</v>
      </c>
      <c r="H6" s="57">
        <f>PRODUCT(F6:G6)</f>
        <v>1400</v>
      </c>
      <c r="I6" s="57">
        <v>45</v>
      </c>
      <c r="J6" s="57">
        <v>4</v>
      </c>
      <c r="K6" s="57">
        <v>1</v>
      </c>
      <c r="L6" s="57">
        <f>I6*J6*K6</f>
        <v>180</v>
      </c>
      <c r="M6" s="57">
        <v>0</v>
      </c>
      <c r="N6" s="57">
        <f>H6-M6-L6</f>
        <v>1220</v>
      </c>
      <c r="O6" s="57"/>
      <c r="P6" s="58"/>
      <c r="Q6" s="57"/>
      <c r="R6" s="57"/>
      <c r="S6" s="57"/>
      <c r="T6" s="57"/>
      <c r="U6" s="57"/>
      <c r="V6" s="59"/>
      <c r="W6" s="57"/>
      <c r="X6" s="57"/>
      <c r="Y6" s="60"/>
      <c r="Z6" s="60"/>
      <c r="AA6" s="60"/>
      <c r="AB6" s="60"/>
      <c r="AC6" s="60"/>
      <c r="AD6" s="60"/>
      <c r="AE6" s="12"/>
      <c r="AF6" t="s" s="61">
        <v>13</v>
      </c>
      <c r="AG6" s="62">
        <f>AG5+AG4</f>
        <v>11589.28</v>
      </c>
      <c r="AH6" s="4"/>
      <c r="AI6" s="32"/>
    </row>
    <row r="7" ht="15" customHeight="1">
      <c r="A7" s="55">
        <v>2</v>
      </c>
      <c r="B7" t="s" s="56">
        <v>43</v>
      </c>
      <c r="C7" s="57">
        <v>200</v>
      </c>
      <c r="D7" s="57">
        <v>6</v>
      </c>
      <c r="E7" s="57">
        <f>D7*C7</f>
        <v>1200</v>
      </c>
      <c r="F7" s="57">
        <v>200</v>
      </c>
      <c r="G7" s="57">
        <v>6</v>
      </c>
      <c r="H7" s="57">
        <f>G7*F7</f>
        <v>1200</v>
      </c>
      <c r="I7" s="57">
        <v>45</v>
      </c>
      <c r="J7" s="57">
        <v>4</v>
      </c>
      <c r="K7" s="57">
        <v>1</v>
      </c>
      <c r="L7" s="57">
        <f>I7*J7*K7</f>
        <v>180</v>
      </c>
      <c r="M7" s="57">
        <v>0</v>
      </c>
      <c r="N7" s="57">
        <f>H7-M7-L7</f>
        <v>1020</v>
      </c>
      <c r="O7" s="57"/>
      <c r="P7" s="58"/>
      <c r="Q7" s="57"/>
      <c r="R7" s="57"/>
      <c r="S7" s="57"/>
      <c r="T7" s="57"/>
      <c r="U7" s="57"/>
      <c r="V7" s="59"/>
      <c r="W7" s="57"/>
      <c r="X7" s="57"/>
      <c r="Y7" s="60"/>
      <c r="Z7" s="60"/>
      <c r="AA7" s="60"/>
      <c r="AB7" s="60"/>
      <c r="AC7" s="60"/>
      <c r="AD7" s="60"/>
      <c r="AE7" s="4"/>
      <c r="AF7" s="20"/>
      <c r="AG7" s="63"/>
      <c r="AH7" s="5"/>
      <c r="AI7" s="32"/>
    </row>
    <row r="8" ht="15" customHeight="1">
      <c r="A8" s="55">
        <v>3</v>
      </c>
      <c r="B8" t="s" s="56">
        <v>44</v>
      </c>
      <c r="C8" s="57">
        <v>200</v>
      </c>
      <c r="D8" s="57">
        <v>7</v>
      </c>
      <c r="E8" s="57">
        <f>D8*C8</f>
        <v>1400</v>
      </c>
      <c r="F8" s="57">
        <v>200</v>
      </c>
      <c r="G8" s="57">
        <v>7</v>
      </c>
      <c r="H8" s="57">
        <f>G8*F8</f>
        <v>1400</v>
      </c>
      <c r="I8" s="57">
        <v>45</v>
      </c>
      <c r="J8" s="57">
        <v>4</v>
      </c>
      <c r="K8" s="57">
        <v>1</v>
      </c>
      <c r="L8" s="57">
        <f>I8*J8*K8</f>
        <v>180</v>
      </c>
      <c r="M8" s="57">
        <v>0</v>
      </c>
      <c r="N8" s="57">
        <f>H8-M8-L8</f>
        <v>1220</v>
      </c>
      <c r="O8" s="57"/>
      <c r="P8" s="58"/>
      <c r="Q8" s="57"/>
      <c r="R8" s="57"/>
      <c r="S8" s="57"/>
      <c r="T8" s="57"/>
      <c r="U8" s="57"/>
      <c r="V8" s="57"/>
      <c r="W8" s="57"/>
      <c r="X8" s="57"/>
      <c r="Y8" s="60"/>
      <c r="Z8" s="60"/>
      <c r="AA8" s="60"/>
      <c r="AB8" s="60"/>
      <c r="AC8" s="60"/>
      <c r="AD8" s="60"/>
      <c r="AE8" s="4"/>
      <c r="AF8" s="5"/>
      <c r="AG8" s="5"/>
      <c r="AH8" s="5"/>
      <c r="AI8" s="32"/>
    </row>
    <row r="9" ht="15" customHeight="1">
      <c r="A9" s="55">
        <v>4</v>
      </c>
      <c r="B9" t="s" s="56">
        <v>45</v>
      </c>
      <c r="C9" s="57">
        <v>200</v>
      </c>
      <c r="D9" s="57">
        <v>8</v>
      </c>
      <c r="E9" s="57">
        <f>D9*C9</f>
        <v>1600</v>
      </c>
      <c r="F9" s="57">
        <v>200</v>
      </c>
      <c r="G9" s="57">
        <v>8</v>
      </c>
      <c r="H9" s="57">
        <f>G9*F9</f>
        <v>1600</v>
      </c>
      <c r="I9" s="57">
        <v>60</v>
      </c>
      <c r="J9" s="57">
        <v>4</v>
      </c>
      <c r="K9" s="57">
        <f>G9/5</f>
        <v>1.6</v>
      </c>
      <c r="L9" s="57">
        <f>I9*J9*K9</f>
        <v>384</v>
      </c>
      <c r="M9" s="57">
        <v>0</v>
      </c>
      <c r="N9" s="57">
        <f>H9-M9-L9</f>
        <v>1216</v>
      </c>
      <c r="O9" s="57"/>
      <c r="P9" s="58"/>
      <c r="Q9" s="57"/>
      <c r="R9" s="57"/>
      <c r="S9" s="57"/>
      <c r="T9" s="57"/>
      <c r="U9" s="57"/>
      <c r="V9" s="57"/>
      <c r="W9" s="57"/>
      <c r="X9" s="57"/>
      <c r="Y9" s="60"/>
      <c r="Z9" s="60"/>
      <c r="AA9" s="60"/>
      <c r="AB9" s="60"/>
      <c r="AC9" s="60"/>
      <c r="AD9" s="60"/>
      <c r="AE9" s="4"/>
      <c r="AF9" s="5"/>
      <c r="AG9" s="5"/>
      <c r="AH9" s="5"/>
      <c r="AI9" s="32"/>
    </row>
    <row r="10" ht="15" customHeight="1">
      <c r="A10" s="55">
        <v>5</v>
      </c>
      <c r="B10" t="s" s="56">
        <v>46</v>
      </c>
      <c r="C10" s="57">
        <v>230</v>
      </c>
      <c r="D10" s="57">
        <v>8</v>
      </c>
      <c r="E10" s="57">
        <f>D10*C10</f>
        <v>1840</v>
      </c>
      <c r="F10" s="57">
        <v>230</v>
      </c>
      <c r="G10" s="57">
        <v>8</v>
      </c>
      <c r="H10" s="57">
        <f>G10*F10</f>
        <v>1840</v>
      </c>
      <c r="I10" s="57">
        <v>60</v>
      </c>
      <c r="J10" s="57">
        <v>4</v>
      </c>
      <c r="K10" s="57">
        <f>G10/10</f>
        <v>0.8</v>
      </c>
      <c r="L10" s="57">
        <f>I10*J10*K10</f>
        <v>192</v>
      </c>
      <c r="M10" s="57">
        <v>0</v>
      </c>
      <c r="N10" s="57">
        <f>H10-M10-L10</f>
        <v>1648</v>
      </c>
      <c r="O10" s="57"/>
      <c r="P10" s="58"/>
      <c r="Q10" s="57"/>
      <c r="R10" s="57"/>
      <c r="S10" s="57"/>
      <c r="T10" s="57"/>
      <c r="U10" s="57"/>
      <c r="V10" s="57"/>
      <c r="W10" s="57"/>
      <c r="X10" s="57"/>
      <c r="Y10" s="60"/>
      <c r="Z10" s="60"/>
      <c r="AA10" s="60"/>
      <c r="AB10" s="60"/>
      <c r="AC10" s="60"/>
      <c r="AD10" s="60"/>
      <c r="AE10" s="4"/>
      <c r="AF10" s="64"/>
      <c r="AG10" s="64"/>
      <c r="AH10" s="64"/>
      <c r="AI10" s="65"/>
    </row>
    <row r="11" ht="15" customHeight="1">
      <c r="A11" s="55">
        <v>6</v>
      </c>
      <c r="B11" t="s" s="56">
        <v>47</v>
      </c>
      <c r="C11" s="57">
        <v>230</v>
      </c>
      <c r="D11" s="57">
        <v>8</v>
      </c>
      <c r="E11" s="57">
        <f>D11*C11</f>
        <v>1840</v>
      </c>
      <c r="F11" s="57">
        <v>230</v>
      </c>
      <c r="G11" s="57">
        <v>8</v>
      </c>
      <c r="H11" s="57">
        <f>G11*F11</f>
        <v>1840</v>
      </c>
      <c r="I11" s="57">
        <v>60</v>
      </c>
      <c r="J11" s="57">
        <v>4</v>
      </c>
      <c r="K11" s="57">
        <f>G11/10</f>
        <v>0.8</v>
      </c>
      <c r="L11" s="57">
        <f>I11*J11*K11</f>
        <v>192</v>
      </c>
      <c r="M11" s="57">
        <v>0</v>
      </c>
      <c r="N11" s="57">
        <f>H11-M11-L11</f>
        <v>1648</v>
      </c>
      <c r="O11" s="57"/>
      <c r="P11" s="58"/>
      <c r="Q11" s="57"/>
      <c r="R11" s="57"/>
      <c r="S11" s="57"/>
      <c r="T11" s="57"/>
      <c r="U11" s="57"/>
      <c r="V11" s="57"/>
      <c r="W11" s="57"/>
      <c r="X11" s="57"/>
      <c r="Y11" s="60"/>
      <c r="Z11" s="60"/>
      <c r="AA11" s="60"/>
      <c r="AB11" s="60"/>
      <c r="AC11" s="60"/>
      <c r="AD11" s="60"/>
      <c r="AE11" s="66"/>
      <c r="AF11" s="67"/>
      <c r="AG11" s="68"/>
      <c r="AH11" s="68"/>
      <c r="AI11" s="69"/>
    </row>
    <row r="12" ht="15" customHeight="1">
      <c r="A12" s="55">
        <v>7</v>
      </c>
      <c r="B12" t="s" s="56">
        <v>48</v>
      </c>
      <c r="C12" s="57">
        <v>230</v>
      </c>
      <c r="D12" s="57">
        <v>9</v>
      </c>
      <c r="E12" s="57">
        <f>D12*C12</f>
        <v>2070</v>
      </c>
      <c r="F12" s="57">
        <v>230</v>
      </c>
      <c r="G12" s="57">
        <v>9</v>
      </c>
      <c r="H12" s="57">
        <f>G12*F12</f>
        <v>2070</v>
      </c>
      <c r="I12" s="57">
        <v>60</v>
      </c>
      <c r="J12" s="57">
        <v>4</v>
      </c>
      <c r="K12" s="57">
        <v>1</v>
      </c>
      <c r="L12" s="57">
        <f>I12*J12*K12</f>
        <v>240</v>
      </c>
      <c r="M12" s="57">
        <v>0</v>
      </c>
      <c r="N12" s="57">
        <f>H12-M12-L12</f>
        <v>1830</v>
      </c>
      <c r="O12" s="57"/>
      <c r="P12" s="58"/>
      <c r="Q12" s="57"/>
      <c r="R12" s="57"/>
      <c r="S12" s="57"/>
      <c r="T12" s="57"/>
      <c r="U12" s="57"/>
      <c r="V12" s="57"/>
      <c r="W12" s="57"/>
      <c r="X12" s="57"/>
      <c r="Y12" s="60"/>
      <c r="Z12" s="60"/>
      <c r="AA12" s="60"/>
      <c r="AB12" s="60"/>
      <c r="AC12" s="60"/>
      <c r="AD12" s="60"/>
      <c r="AE12" s="66"/>
      <c r="AF12" s="70"/>
      <c r="AG12" s="71"/>
      <c r="AH12" s="71"/>
      <c r="AI12" s="72"/>
    </row>
    <row r="13" ht="15" customHeight="1">
      <c r="A13" s="55">
        <v>8</v>
      </c>
      <c r="B13" t="s" s="56">
        <v>49</v>
      </c>
      <c r="C13" s="57">
        <v>230</v>
      </c>
      <c r="D13" s="57">
        <v>7</v>
      </c>
      <c r="E13" s="57">
        <f>PRODUCT(C13:D13)</f>
        <v>1610</v>
      </c>
      <c r="F13" s="57">
        <v>230</v>
      </c>
      <c r="G13" s="57">
        <v>7</v>
      </c>
      <c r="H13" s="57">
        <f>PRODUCT(F13:G13)</f>
        <v>1610</v>
      </c>
      <c r="I13" s="57">
        <v>45</v>
      </c>
      <c r="J13" s="57">
        <v>8</v>
      </c>
      <c r="K13" s="73">
        <v>1</v>
      </c>
      <c r="L13" s="57">
        <f>PRODUCT(I13:J13)</f>
        <v>360</v>
      </c>
      <c r="M13" s="57">
        <v>0</v>
      </c>
      <c r="N13" s="57">
        <f>H13-L13-M13</f>
        <v>1250</v>
      </c>
      <c r="O13" s="57"/>
      <c r="P13" s="58"/>
      <c r="Q13" s="57"/>
      <c r="R13" s="57"/>
      <c r="S13" s="57"/>
      <c r="T13" s="57"/>
      <c r="U13" s="57"/>
      <c r="V13" s="57"/>
      <c r="W13" s="57"/>
      <c r="X13" s="57"/>
      <c r="Y13" s="60"/>
      <c r="Z13" s="60"/>
      <c r="AA13" s="60"/>
      <c r="AB13" s="60"/>
      <c r="AC13" s="60"/>
      <c r="AD13" s="60"/>
      <c r="AE13" s="66"/>
      <c r="AF13" s="74"/>
      <c r="AG13" s="75"/>
      <c r="AH13" s="75"/>
      <c r="AI13" s="76"/>
    </row>
    <row r="14" ht="15" customHeight="1">
      <c r="A14" s="55">
        <v>9</v>
      </c>
      <c r="B14" t="s" s="56">
        <v>50</v>
      </c>
      <c r="C14" s="57">
        <v>260</v>
      </c>
      <c r="D14" s="57">
        <v>7</v>
      </c>
      <c r="E14" s="57">
        <f>PRODUCT(C14:D14)</f>
        <v>1820</v>
      </c>
      <c r="F14" s="57">
        <v>260</v>
      </c>
      <c r="G14" s="57">
        <v>7</v>
      </c>
      <c r="H14" s="57">
        <f>PRODUCT(F14:G14)</f>
        <v>1820</v>
      </c>
      <c r="I14" s="57">
        <v>45</v>
      </c>
      <c r="J14" s="57">
        <v>8</v>
      </c>
      <c r="K14" s="57">
        <v>1</v>
      </c>
      <c r="L14" s="57">
        <f>PRODUCT(I14:K14)</f>
        <v>360</v>
      </c>
      <c r="M14" s="57">
        <v>0</v>
      </c>
      <c r="N14" s="57">
        <f>H14-L14-M14</f>
        <v>1460</v>
      </c>
      <c r="O14" s="57"/>
      <c r="P14" s="58"/>
      <c r="Q14" s="57"/>
      <c r="R14" s="57"/>
      <c r="S14" s="57"/>
      <c r="T14" s="57"/>
      <c r="U14" s="57"/>
      <c r="V14" s="57"/>
      <c r="W14" s="57"/>
      <c r="X14" s="57"/>
      <c r="Y14" s="60"/>
      <c r="Z14" s="60"/>
      <c r="AA14" s="60"/>
      <c r="AB14" s="60"/>
      <c r="AC14" s="60"/>
      <c r="AD14" s="60"/>
      <c r="AE14" s="66"/>
      <c r="AF14" s="74"/>
      <c r="AG14" s="75"/>
      <c r="AH14" s="75"/>
      <c r="AI14" s="76"/>
    </row>
    <row r="15" ht="15" customHeight="1">
      <c r="A15" s="55">
        <v>10</v>
      </c>
      <c r="B15" t="s" s="56">
        <v>51</v>
      </c>
      <c r="C15" s="57">
        <v>260</v>
      </c>
      <c r="D15" s="57">
        <v>6</v>
      </c>
      <c r="E15" s="57">
        <f>PRODUCT(B15:D15)</f>
        <v>1560</v>
      </c>
      <c r="F15" s="57">
        <v>260</v>
      </c>
      <c r="G15" s="57">
        <v>6</v>
      </c>
      <c r="H15" s="57">
        <f>PRODUCT(F15:G15)</f>
        <v>1560</v>
      </c>
      <c r="I15" s="57">
        <v>45</v>
      </c>
      <c r="J15" s="57">
        <v>8</v>
      </c>
      <c r="K15" s="57">
        <v>1</v>
      </c>
      <c r="L15" s="57">
        <f>PRODUCT(I15:K15)</f>
        <v>360</v>
      </c>
      <c r="M15" s="57">
        <v>0</v>
      </c>
      <c r="N15" s="57">
        <f>H15-L15-M15</f>
        <v>1200</v>
      </c>
      <c r="O15" s="57"/>
      <c r="P15" s="58"/>
      <c r="Q15" s="57"/>
      <c r="R15" s="57"/>
      <c r="S15" s="57"/>
      <c r="T15" s="57"/>
      <c r="U15" s="57"/>
      <c r="V15" s="57"/>
      <c r="W15" s="57"/>
      <c r="X15" s="57"/>
      <c r="Y15" s="60"/>
      <c r="Z15" s="60"/>
      <c r="AA15" s="60"/>
      <c r="AB15" s="60"/>
      <c r="AC15" s="60"/>
      <c r="AD15" s="60"/>
      <c r="AE15" s="66"/>
      <c r="AF15" s="74"/>
      <c r="AG15" s="75"/>
      <c r="AH15" s="75"/>
      <c r="AI15" s="76"/>
    </row>
    <row r="16" ht="15" customHeight="1">
      <c r="A16" s="55">
        <v>11</v>
      </c>
      <c r="B16" t="s" s="56">
        <v>52</v>
      </c>
      <c r="C16" s="57">
        <v>260</v>
      </c>
      <c r="D16" s="57">
        <v>9</v>
      </c>
      <c r="E16" s="57">
        <f>PRODUCT(C16:D16)</f>
        <v>2340</v>
      </c>
      <c r="F16" s="57">
        <v>260</v>
      </c>
      <c r="G16" s="57">
        <v>9</v>
      </c>
      <c r="H16" s="57">
        <f>PRODUCT(F16:G16)</f>
        <v>2340</v>
      </c>
      <c r="I16" s="57">
        <v>45</v>
      </c>
      <c r="J16" s="57">
        <v>8</v>
      </c>
      <c r="K16" s="57">
        <v>1</v>
      </c>
      <c r="L16" s="57">
        <f>PRODUCT(I16:K16)</f>
        <v>360</v>
      </c>
      <c r="M16" s="57">
        <v>0</v>
      </c>
      <c r="N16" s="57">
        <f>H16-L16-M16</f>
        <v>1980</v>
      </c>
      <c r="O16" s="57"/>
      <c r="P16" s="58"/>
      <c r="Q16" s="57"/>
      <c r="R16" s="57"/>
      <c r="S16" s="57"/>
      <c r="T16" s="57"/>
      <c r="U16" s="57"/>
      <c r="V16" s="57"/>
      <c r="W16" s="57"/>
      <c r="X16" s="57"/>
      <c r="Y16" s="60"/>
      <c r="Z16" s="60"/>
      <c r="AA16" s="60"/>
      <c r="AB16" s="60"/>
      <c r="AC16" s="60"/>
      <c r="AD16" s="60"/>
      <c r="AE16" s="66"/>
      <c r="AF16" s="74"/>
      <c r="AG16" s="75"/>
      <c r="AH16" s="75"/>
      <c r="AI16" s="76"/>
    </row>
    <row r="17" ht="15" customHeight="1">
      <c r="A17" s="55">
        <v>12</v>
      </c>
      <c r="B17" t="s" s="56">
        <v>53</v>
      </c>
      <c r="C17" s="57">
        <v>260</v>
      </c>
      <c r="D17" s="57">
        <v>7</v>
      </c>
      <c r="E17" s="57">
        <f>PRODUCT(C17:D17)</f>
        <v>1820</v>
      </c>
      <c r="F17" s="57">
        <v>260</v>
      </c>
      <c r="G17" s="57">
        <v>7</v>
      </c>
      <c r="H17" s="57">
        <f>PRODUCT(F17:G17)</f>
        <v>1820</v>
      </c>
      <c r="I17" s="57">
        <v>45</v>
      </c>
      <c r="J17" s="57">
        <v>8</v>
      </c>
      <c r="K17" s="57">
        <v>1</v>
      </c>
      <c r="L17" s="57">
        <f>PRODUCT(I17:K17)</f>
        <v>360</v>
      </c>
      <c r="M17" s="57">
        <v>0</v>
      </c>
      <c r="N17" s="57">
        <f>H17-L17-M17</f>
        <v>1460</v>
      </c>
      <c r="O17" s="57"/>
      <c r="P17" s="58"/>
      <c r="Q17" s="57"/>
      <c r="R17" s="57"/>
      <c r="S17" s="57"/>
      <c r="T17" s="57"/>
      <c r="U17" s="57"/>
      <c r="V17" s="57"/>
      <c r="W17" s="57"/>
      <c r="X17" s="57"/>
      <c r="Y17" s="60"/>
      <c r="Z17" s="60"/>
      <c r="AA17" s="60"/>
      <c r="AB17" s="60"/>
      <c r="AC17" s="60"/>
      <c r="AD17" s="60"/>
      <c r="AE17" s="66"/>
      <c r="AF17" s="74"/>
      <c r="AG17" s="75"/>
      <c r="AH17" s="75"/>
      <c r="AI17" s="76"/>
    </row>
    <row r="18" ht="15" customHeight="1">
      <c r="A18" s="77"/>
      <c r="B18" s="78"/>
      <c r="C18" s="79"/>
      <c r="D18" s="79"/>
      <c r="E18" s="79">
        <f>PRODUCT(C18:D18)</f>
        <v>0</v>
      </c>
      <c r="F18" s="79"/>
      <c r="G18" s="79"/>
      <c r="H18" s="79">
        <f>PRODUCT(F18:G18)</f>
        <v>0</v>
      </c>
      <c r="I18" s="79"/>
      <c r="J18" s="79"/>
      <c r="K18" s="79"/>
      <c r="L18" s="79"/>
      <c r="M18" s="79"/>
      <c r="N18" s="79"/>
      <c r="O18" s="79"/>
      <c r="P18" s="80"/>
      <c r="Q18" s="79"/>
      <c r="R18" s="79"/>
      <c r="S18" s="79"/>
      <c r="T18" s="79"/>
      <c r="U18" s="79"/>
      <c r="V18" s="46"/>
      <c r="W18" s="79"/>
      <c r="X18" s="79"/>
      <c r="Y18" s="75"/>
      <c r="Z18" s="75"/>
      <c r="AA18" s="75"/>
      <c r="AB18" s="75"/>
      <c r="AC18" s="75"/>
      <c r="AD18" s="75"/>
      <c r="AE18" s="66"/>
      <c r="AF18" s="81"/>
      <c r="AG18" s="62"/>
      <c r="AH18" s="75"/>
      <c r="AI18" s="76"/>
    </row>
    <row r="19" ht="15" customHeight="1">
      <c r="A19" s="55">
        <v>13</v>
      </c>
      <c r="B19" t="s" s="56">
        <v>54</v>
      </c>
      <c r="C19" s="57">
        <v>200</v>
      </c>
      <c r="D19" s="57">
        <v>8</v>
      </c>
      <c r="E19" s="57">
        <f>PRODUCT(C19:D19)</f>
        <v>1600</v>
      </c>
      <c r="F19" s="57">
        <v>200</v>
      </c>
      <c r="G19" s="57">
        <v>7</v>
      </c>
      <c r="H19" s="57">
        <f>PRODUCT(F19:G19)</f>
        <v>1400</v>
      </c>
      <c r="I19" s="57">
        <v>45</v>
      </c>
      <c r="J19" s="57">
        <v>4</v>
      </c>
      <c r="K19" s="57">
        <v>1</v>
      </c>
      <c r="L19" s="57">
        <f>I19*J19*K19</f>
        <v>180</v>
      </c>
      <c r="M19" s="57">
        <v>0</v>
      </c>
      <c r="N19" s="57">
        <f>H19-M19-L19</f>
        <v>1220</v>
      </c>
      <c r="O19" s="57"/>
      <c r="P19" s="58"/>
      <c r="Q19" s="57"/>
      <c r="R19" s="57"/>
      <c r="S19" s="57"/>
      <c r="T19" s="57"/>
      <c r="U19" s="57"/>
      <c r="V19" s="59"/>
      <c r="W19" s="57"/>
      <c r="X19" s="57"/>
      <c r="Y19" s="60"/>
      <c r="Z19" s="60"/>
      <c r="AA19" s="60"/>
      <c r="AB19" s="60"/>
      <c r="AC19" s="60"/>
      <c r="AD19" s="60"/>
      <c r="AE19" s="66"/>
      <c r="AF19" s="81"/>
      <c r="AG19" s="62"/>
      <c r="AH19" s="75"/>
      <c r="AI19" s="76"/>
    </row>
    <row r="20" ht="15" customHeight="1">
      <c r="A20" s="55">
        <v>14</v>
      </c>
      <c r="B20" t="s" s="56">
        <v>55</v>
      </c>
      <c r="C20" s="57">
        <v>200</v>
      </c>
      <c r="D20" s="57">
        <v>7</v>
      </c>
      <c r="E20" s="57">
        <f>D20*C20</f>
        <v>1400</v>
      </c>
      <c r="F20" s="57">
        <v>200</v>
      </c>
      <c r="G20" s="57">
        <v>6</v>
      </c>
      <c r="H20" s="57">
        <f>G20*F20</f>
        <v>1200</v>
      </c>
      <c r="I20" s="57">
        <v>45</v>
      </c>
      <c r="J20" s="57">
        <v>4</v>
      </c>
      <c r="K20" s="57">
        <v>1</v>
      </c>
      <c r="L20" s="57">
        <f>I20*J20*K20</f>
        <v>180</v>
      </c>
      <c r="M20" s="57">
        <v>0</v>
      </c>
      <c r="N20" s="57">
        <f>H20-M20-L20</f>
        <v>1020</v>
      </c>
      <c r="O20" s="57"/>
      <c r="P20" s="58"/>
      <c r="Q20" s="57"/>
      <c r="R20" s="57"/>
      <c r="S20" s="57"/>
      <c r="T20" s="57"/>
      <c r="U20" s="57"/>
      <c r="V20" s="59"/>
      <c r="W20" s="57"/>
      <c r="X20" s="57"/>
      <c r="Y20" s="60"/>
      <c r="Z20" s="60"/>
      <c r="AA20" s="60"/>
      <c r="AB20" s="60"/>
      <c r="AC20" s="60"/>
      <c r="AD20" s="60"/>
      <c r="AE20" s="66"/>
      <c r="AF20" s="74"/>
      <c r="AG20" s="79"/>
      <c r="AH20" s="75"/>
      <c r="AI20" s="76"/>
    </row>
    <row r="21" ht="15" customHeight="1">
      <c r="A21" s="55">
        <v>15</v>
      </c>
      <c r="B21" t="s" s="56">
        <v>56</v>
      </c>
      <c r="C21" s="57">
        <v>200</v>
      </c>
      <c r="D21" s="57">
        <v>7</v>
      </c>
      <c r="E21" s="57">
        <f>D21*C21</f>
        <v>1400</v>
      </c>
      <c r="F21" s="57">
        <v>200</v>
      </c>
      <c r="G21" s="57">
        <v>7</v>
      </c>
      <c r="H21" s="57">
        <f>G21*F21</f>
        <v>1400</v>
      </c>
      <c r="I21" s="57">
        <v>45</v>
      </c>
      <c r="J21" s="57">
        <v>4</v>
      </c>
      <c r="K21" s="57">
        <v>1</v>
      </c>
      <c r="L21" s="57">
        <f>I21*J21*K21</f>
        <v>180</v>
      </c>
      <c r="M21" s="57">
        <v>0</v>
      </c>
      <c r="N21" s="57">
        <f>H21-M21-L21</f>
        <v>1220</v>
      </c>
      <c r="O21" s="57"/>
      <c r="P21" s="58"/>
      <c r="Q21" s="57"/>
      <c r="R21" s="57"/>
      <c r="S21" s="57"/>
      <c r="T21" s="57"/>
      <c r="U21" s="57"/>
      <c r="V21" s="57"/>
      <c r="W21" s="57"/>
      <c r="X21" s="57"/>
      <c r="Y21" s="60"/>
      <c r="Z21" s="60"/>
      <c r="AA21" s="60"/>
      <c r="AB21" s="60"/>
      <c r="AC21" s="60"/>
      <c r="AD21" s="60"/>
      <c r="AE21" s="66"/>
      <c r="AF21" s="74"/>
      <c r="AG21" s="75"/>
      <c r="AH21" s="75"/>
      <c r="AI21" s="76"/>
    </row>
    <row r="22" ht="15" customHeight="1">
      <c r="A22" s="55">
        <v>16</v>
      </c>
      <c r="B22" t="s" s="56">
        <v>57</v>
      </c>
      <c r="C22" s="57">
        <v>200</v>
      </c>
      <c r="D22" s="57">
        <v>6</v>
      </c>
      <c r="E22" s="57">
        <f>D22*C22</f>
        <v>1200</v>
      </c>
      <c r="F22" s="57">
        <v>200</v>
      </c>
      <c r="G22" s="57">
        <v>8</v>
      </c>
      <c r="H22" s="57">
        <f>G22*F22</f>
        <v>1600</v>
      </c>
      <c r="I22" s="57">
        <v>60</v>
      </c>
      <c r="J22" s="57">
        <v>4</v>
      </c>
      <c r="K22" s="57">
        <f>G22/5</f>
        <v>1.6</v>
      </c>
      <c r="L22" s="57">
        <f>I22*J22*K22</f>
        <v>384</v>
      </c>
      <c r="M22" s="57">
        <v>0</v>
      </c>
      <c r="N22" s="57">
        <f>H22-M22-L22</f>
        <v>1216</v>
      </c>
      <c r="O22" s="57"/>
      <c r="P22" s="58"/>
      <c r="Q22" s="57"/>
      <c r="R22" s="57"/>
      <c r="S22" s="57"/>
      <c r="T22" s="57"/>
      <c r="U22" s="57"/>
      <c r="V22" s="57"/>
      <c r="W22" s="57"/>
      <c r="X22" s="57"/>
      <c r="Y22" s="60"/>
      <c r="Z22" s="60"/>
      <c r="AA22" s="60"/>
      <c r="AB22" s="60"/>
      <c r="AC22" s="60"/>
      <c r="AD22" s="60"/>
      <c r="AE22" s="66"/>
      <c r="AF22" s="74"/>
      <c r="AG22" s="75"/>
      <c r="AH22" s="75"/>
      <c r="AI22" s="76"/>
    </row>
    <row r="23" ht="15" customHeight="1">
      <c r="A23" s="55">
        <v>17</v>
      </c>
      <c r="B23" t="s" s="56">
        <v>58</v>
      </c>
      <c r="C23" s="57">
        <v>230</v>
      </c>
      <c r="D23" s="57">
        <v>8</v>
      </c>
      <c r="E23" s="57">
        <f>D23*C23</f>
        <v>1840</v>
      </c>
      <c r="F23" s="57">
        <v>230</v>
      </c>
      <c r="G23" s="57">
        <v>8</v>
      </c>
      <c r="H23" s="57">
        <f>G23*F23</f>
        <v>1840</v>
      </c>
      <c r="I23" s="57">
        <v>60</v>
      </c>
      <c r="J23" s="57">
        <v>4</v>
      </c>
      <c r="K23" s="57">
        <f>G23/10</f>
        <v>0.8</v>
      </c>
      <c r="L23" s="57">
        <f>I23*J23*K23</f>
        <v>192</v>
      </c>
      <c r="M23" s="57">
        <v>0</v>
      </c>
      <c r="N23" s="57">
        <f>H23-M23-L23</f>
        <v>1648</v>
      </c>
      <c r="O23" s="57"/>
      <c r="P23" s="58"/>
      <c r="Q23" s="57"/>
      <c r="R23" s="57"/>
      <c r="S23" s="57"/>
      <c r="T23" s="57"/>
      <c r="U23" s="57"/>
      <c r="V23" s="57"/>
      <c r="W23" s="57"/>
      <c r="X23" s="57"/>
      <c r="Y23" s="60"/>
      <c r="Z23" s="60"/>
      <c r="AA23" s="60"/>
      <c r="AB23" s="60"/>
      <c r="AC23" s="60"/>
      <c r="AD23" s="60"/>
      <c r="AE23" s="66"/>
      <c r="AF23" s="74"/>
      <c r="AG23" s="75"/>
      <c r="AH23" s="75"/>
      <c r="AI23" s="76"/>
    </row>
    <row r="24" ht="15" customHeight="1">
      <c r="A24" s="55">
        <v>18</v>
      </c>
      <c r="B24" t="s" s="56">
        <v>59</v>
      </c>
      <c r="C24" s="57">
        <v>230</v>
      </c>
      <c r="D24" s="57">
        <v>9</v>
      </c>
      <c r="E24" s="57">
        <f>D24*C24</f>
        <v>2070</v>
      </c>
      <c r="F24" s="57">
        <v>230</v>
      </c>
      <c r="G24" s="57">
        <v>8</v>
      </c>
      <c r="H24" s="57">
        <f>G24*F24</f>
        <v>1840</v>
      </c>
      <c r="I24" s="57">
        <v>60</v>
      </c>
      <c r="J24" s="57">
        <v>4</v>
      </c>
      <c r="K24" s="57">
        <f>G24/10</f>
        <v>0.8</v>
      </c>
      <c r="L24" s="57">
        <f>I24*J24*K24</f>
        <v>192</v>
      </c>
      <c r="M24" s="57">
        <v>0</v>
      </c>
      <c r="N24" s="57">
        <f>H24-M24-L24</f>
        <v>1648</v>
      </c>
      <c r="O24" s="57"/>
      <c r="P24" s="58"/>
      <c r="Q24" s="57"/>
      <c r="R24" s="57"/>
      <c r="S24" s="57"/>
      <c r="T24" s="57"/>
      <c r="U24" s="57"/>
      <c r="V24" s="57"/>
      <c r="W24" s="57"/>
      <c r="X24" s="57"/>
      <c r="Y24" s="60"/>
      <c r="Z24" s="60"/>
      <c r="AA24" s="60"/>
      <c r="AB24" s="60"/>
      <c r="AC24" s="60"/>
      <c r="AD24" s="60"/>
      <c r="AE24" s="66"/>
      <c r="AF24" s="74"/>
      <c r="AG24" s="75"/>
      <c r="AH24" s="75"/>
      <c r="AI24" s="76"/>
    </row>
    <row r="25" ht="15" customHeight="1">
      <c r="A25" s="55">
        <v>19</v>
      </c>
      <c r="B25" t="s" s="56">
        <v>60</v>
      </c>
      <c r="C25" s="57">
        <v>230</v>
      </c>
      <c r="D25" s="57">
        <v>9</v>
      </c>
      <c r="E25" s="57">
        <f>D25*C25</f>
        <v>2070</v>
      </c>
      <c r="F25" s="57">
        <v>230</v>
      </c>
      <c r="G25" s="57">
        <v>9</v>
      </c>
      <c r="H25" s="57">
        <f>G25*F25</f>
        <v>2070</v>
      </c>
      <c r="I25" s="57">
        <v>60</v>
      </c>
      <c r="J25" s="57">
        <v>4</v>
      </c>
      <c r="K25" s="57">
        <v>1</v>
      </c>
      <c r="L25" s="57">
        <f>I25*J25*K25</f>
        <v>240</v>
      </c>
      <c r="M25" s="57">
        <v>0</v>
      </c>
      <c r="N25" s="57">
        <f>H25-M25-L25</f>
        <v>1830</v>
      </c>
      <c r="O25" s="57"/>
      <c r="P25" s="58"/>
      <c r="Q25" s="57"/>
      <c r="R25" s="57"/>
      <c r="S25" s="57"/>
      <c r="T25" s="57"/>
      <c r="U25" s="57"/>
      <c r="V25" s="57"/>
      <c r="W25" s="57"/>
      <c r="X25" s="57"/>
      <c r="Y25" s="60"/>
      <c r="Z25" s="60"/>
      <c r="AA25" s="60"/>
      <c r="AB25" s="60"/>
      <c r="AC25" s="60"/>
      <c r="AD25" s="60"/>
      <c r="AE25" s="66"/>
      <c r="AF25" s="82"/>
      <c r="AG25" s="83"/>
      <c r="AH25" s="83"/>
      <c r="AI25" s="84"/>
    </row>
    <row r="26" ht="15" customHeight="1">
      <c r="A26" s="55">
        <v>20</v>
      </c>
      <c r="B26" t="s" s="56">
        <v>61</v>
      </c>
      <c r="C26" s="57">
        <v>230</v>
      </c>
      <c r="D26" s="57">
        <v>7</v>
      </c>
      <c r="E26" s="57">
        <f>PRODUCT(C26:D26)</f>
        <v>1610</v>
      </c>
      <c r="F26" s="57">
        <v>230</v>
      </c>
      <c r="G26" s="57">
        <v>7</v>
      </c>
      <c r="H26" s="57">
        <f>PRODUCT(F26:G26)</f>
        <v>1610</v>
      </c>
      <c r="I26" s="57">
        <v>45</v>
      </c>
      <c r="J26" s="57">
        <v>8</v>
      </c>
      <c r="K26" s="73">
        <v>1</v>
      </c>
      <c r="L26" s="57">
        <f>PRODUCT(I26:J26)</f>
        <v>360</v>
      </c>
      <c r="M26" s="57">
        <v>0</v>
      </c>
      <c r="N26" s="57">
        <f>H26-L26-M26</f>
        <v>1250</v>
      </c>
      <c r="O26" s="57"/>
      <c r="P26" s="58"/>
      <c r="Q26" s="57"/>
      <c r="R26" s="57"/>
      <c r="S26" s="57"/>
      <c r="T26" s="57"/>
      <c r="U26" s="57"/>
      <c r="V26" s="57"/>
      <c r="W26" s="57"/>
      <c r="X26" s="57"/>
      <c r="Y26" s="60"/>
      <c r="Z26" s="60"/>
      <c r="AA26" s="60"/>
      <c r="AB26" s="60"/>
      <c r="AC26" s="60"/>
      <c r="AD26" s="60"/>
      <c r="AE26" s="66"/>
      <c r="AF26" s="85"/>
      <c r="AG26" s="86"/>
      <c r="AH26" s="86"/>
      <c r="AI26" s="87"/>
    </row>
    <row r="27" ht="12.7" customHeight="1">
      <c r="A27" s="55">
        <v>21</v>
      </c>
      <c r="B27" t="s" s="56">
        <v>62</v>
      </c>
      <c r="C27" s="57">
        <v>260</v>
      </c>
      <c r="D27" s="57">
        <v>6</v>
      </c>
      <c r="E27" s="57">
        <f>PRODUCT(C27:D27)</f>
        <v>1560</v>
      </c>
      <c r="F27" s="57">
        <v>260</v>
      </c>
      <c r="G27" s="57">
        <v>7</v>
      </c>
      <c r="H27" s="57">
        <f>PRODUCT(F27:G27)</f>
        <v>1820</v>
      </c>
      <c r="I27" s="57">
        <v>45</v>
      </c>
      <c r="J27" s="57">
        <v>8</v>
      </c>
      <c r="K27" s="57">
        <v>1</v>
      </c>
      <c r="L27" s="57">
        <f>PRODUCT(I27:K27)</f>
        <v>360</v>
      </c>
      <c r="M27" s="57">
        <v>0</v>
      </c>
      <c r="N27" s="57">
        <f>H27-L27-M27</f>
        <v>1460</v>
      </c>
      <c r="O27" s="57"/>
      <c r="P27" s="58"/>
      <c r="Q27" s="57"/>
      <c r="R27" s="57"/>
      <c r="S27" s="57"/>
      <c r="T27" s="57"/>
      <c r="U27" s="57"/>
      <c r="V27" s="57"/>
      <c r="W27" s="57"/>
      <c r="X27" s="57"/>
      <c r="Y27" s="60"/>
      <c r="Z27" s="60"/>
      <c r="AA27" s="60"/>
      <c r="AB27" s="60"/>
      <c r="AC27" s="60"/>
      <c r="AD27" s="60"/>
      <c r="AE27" s="4"/>
      <c r="AF27" s="88"/>
      <c r="AG27" s="88"/>
      <c r="AH27" s="88"/>
      <c r="AI27" s="89"/>
    </row>
    <row r="28" ht="15" customHeight="1">
      <c r="A28" s="55">
        <v>22</v>
      </c>
      <c r="B28" t="s" s="56">
        <v>63</v>
      </c>
      <c r="C28" s="57">
        <v>260</v>
      </c>
      <c r="D28" s="57">
        <v>9</v>
      </c>
      <c r="E28" s="57">
        <f>PRODUCT(B28:D28)</f>
        <v>2340</v>
      </c>
      <c r="F28" s="57">
        <v>260</v>
      </c>
      <c r="G28" s="57">
        <v>6</v>
      </c>
      <c r="H28" s="57">
        <f>PRODUCT(F28:G28)</f>
        <v>1560</v>
      </c>
      <c r="I28" s="57">
        <v>45</v>
      </c>
      <c r="J28" s="57">
        <v>8</v>
      </c>
      <c r="K28" s="57">
        <v>1</v>
      </c>
      <c r="L28" s="57">
        <f>PRODUCT(I28:K28)</f>
        <v>360</v>
      </c>
      <c r="M28" s="57">
        <v>0</v>
      </c>
      <c r="N28" s="57">
        <f>H28-L28-M28</f>
        <v>1200</v>
      </c>
      <c r="O28" s="57"/>
      <c r="P28" s="58"/>
      <c r="Q28" s="57"/>
      <c r="R28" s="57"/>
      <c r="S28" s="57"/>
      <c r="T28" s="57"/>
      <c r="U28" s="57"/>
      <c r="V28" s="57"/>
      <c r="W28" s="57"/>
      <c r="X28" s="57"/>
      <c r="Y28" s="60"/>
      <c r="Z28" s="60"/>
      <c r="AA28" s="60"/>
      <c r="AB28" s="60"/>
      <c r="AC28" s="60"/>
      <c r="AD28" s="60"/>
      <c r="AE28" s="4"/>
      <c r="AF28" s="5"/>
      <c r="AG28" s="5"/>
      <c r="AH28" s="5"/>
      <c r="AI28" s="32"/>
    </row>
    <row r="29" ht="15" customHeight="1">
      <c r="A29" s="55">
        <v>23</v>
      </c>
      <c r="B29" t="s" s="56">
        <v>64</v>
      </c>
      <c r="C29" s="57">
        <v>260</v>
      </c>
      <c r="D29" s="57">
        <v>9</v>
      </c>
      <c r="E29" s="57">
        <f>PRODUCT(C29:D29)</f>
        <v>2340</v>
      </c>
      <c r="F29" s="57">
        <v>260</v>
      </c>
      <c r="G29" s="57">
        <v>9</v>
      </c>
      <c r="H29" s="57">
        <f>PRODUCT(F29:G29)</f>
        <v>2340</v>
      </c>
      <c r="I29" s="57">
        <v>45</v>
      </c>
      <c r="J29" s="57">
        <v>8</v>
      </c>
      <c r="K29" s="57">
        <v>1</v>
      </c>
      <c r="L29" s="57">
        <f>PRODUCT(I29:K29)</f>
        <v>360</v>
      </c>
      <c r="M29" s="57">
        <v>0</v>
      </c>
      <c r="N29" s="57">
        <f>H29-L29-M29</f>
        <v>1980</v>
      </c>
      <c r="O29" s="57"/>
      <c r="P29" s="58"/>
      <c r="Q29" s="57"/>
      <c r="R29" s="57"/>
      <c r="S29" s="57"/>
      <c r="T29" s="57"/>
      <c r="U29" s="57"/>
      <c r="V29" s="57"/>
      <c r="W29" s="57"/>
      <c r="X29" s="57"/>
      <c r="Y29" s="60"/>
      <c r="Z29" s="60"/>
      <c r="AA29" s="60"/>
      <c r="AB29" s="60"/>
      <c r="AC29" s="60"/>
      <c r="AD29" s="60"/>
      <c r="AE29" s="4"/>
      <c r="AF29" s="5"/>
      <c r="AG29" s="5"/>
      <c r="AH29" s="5"/>
      <c r="AI29" s="32"/>
    </row>
    <row r="30" ht="15" customHeight="1">
      <c r="A30" s="55">
        <v>24</v>
      </c>
      <c r="B30" t="s" s="56">
        <v>65</v>
      </c>
      <c r="C30" s="57">
        <v>260</v>
      </c>
      <c r="D30" s="57">
        <v>5</v>
      </c>
      <c r="E30" s="57">
        <f>PRODUCT(C30:D30)</f>
        <v>1300</v>
      </c>
      <c r="F30" s="57">
        <v>260</v>
      </c>
      <c r="G30" s="57">
        <v>7</v>
      </c>
      <c r="H30" s="57">
        <f>PRODUCT(F30:G30)</f>
        <v>1820</v>
      </c>
      <c r="I30" s="57">
        <v>45</v>
      </c>
      <c r="J30" s="57">
        <v>8</v>
      </c>
      <c r="K30" s="57">
        <v>1</v>
      </c>
      <c r="L30" s="57">
        <f>PRODUCT(I30:K30)</f>
        <v>360</v>
      </c>
      <c r="M30" s="57">
        <v>0</v>
      </c>
      <c r="N30" s="57">
        <f>H30-L30-M30</f>
        <v>1460</v>
      </c>
      <c r="O30" s="57"/>
      <c r="P30" s="58"/>
      <c r="Q30" s="57"/>
      <c r="R30" s="57"/>
      <c r="S30" s="57"/>
      <c r="T30" s="57"/>
      <c r="U30" s="57"/>
      <c r="V30" s="57"/>
      <c r="W30" s="57"/>
      <c r="X30" s="57"/>
      <c r="Y30" s="60"/>
      <c r="Z30" s="60"/>
      <c r="AA30" s="60"/>
      <c r="AB30" s="60"/>
      <c r="AC30" s="60"/>
      <c r="AD30" s="60"/>
      <c r="AE30" s="4"/>
      <c r="AF30" s="5"/>
      <c r="AG30" s="5"/>
      <c r="AH30" s="5"/>
      <c r="AI30" s="32"/>
    </row>
  </sheetData>
  <mergeCells count="2">
    <mergeCell ref="AH4:AI4"/>
    <mergeCell ref="A1:L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90" customWidth="1"/>
    <col min="2" max="4" width="12.3516" style="90" customWidth="1"/>
    <col min="5" max="5" width="10.8516" style="90" customWidth="1"/>
    <col min="6" max="6" width="13" style="90" customWidth="1"/>
    <col min="7" max="11" width="14.3516" style="90" customWidth="1"/>
    <col min="12" max="12" width="15.8516" style="90" customWidth="1"/>
    <col min="13" max="13" width="16.8516" style="90" customWidth="1"/>
    <col min="14" max="14" width="13.6719" style="90" customWidth="1"/>
    <col min="15" max="15" width="14.3516" style="90" customWidth="1"/>
    <col min="16" max="20" width="15.6719" style="90" customWidth="1"/>
    <col min="21" max="21" width="17" style="90" customWidth="1"/>
    <col min="22" max="23" width="15.3516" style="90" customWidth="1"/>
    <col min="24" max="29" width="15.6719" style="90" customWidth="1"/>
    <col min="30" max="30" width="5.5" style="90" customWidth="1"/>
    <col min="31" max="31" width="17.8516" style="90" customWidth="1"/>
    <col min="32" max="32" width="16.3516" style="90" customWidth="1"/>
    <col min="33" max="16384" width="8.85156" style="90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'1'!AG6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08" customWidth="1"/>
    <col min="2" max="6" width="13.3516" style="108" customWidth="1"/>
    <col min="7" max="11" width="14.3516" style="108" customWidth="1"/>
    <col min="12" max="12" width="15.8516" style="108" customWidth="1"/>
    <col min="13" max="13" width="16.8516" style="108" customWidth="1"/>
    <col min="14" max="14" width="13.6719" style="108" customWidth="1"/>
    <col min="15" max="15" width="14.3516" style="108" customWidth="1"/>
    <col min="16" max="20" width="15.6719" style="108" customWidth="1"/>
    <col min="21" max="21" width="17" style="108" customWidth="1"/>
    <col min="22" max="23" width="15.3516" style="108" customWidth="1"/>
    <col min="24" max="29" width="15.6719" style="108" customWidth="1"/>
    <col min="30" max="30" width="5.5" style="108" customWidth="1"/>
    <col min="31" max="31" width="17.8516" style="108" customWidth="1"/>
    <col min="32" max="32" width="16.3516" style="108" customWidth="1"/>
    <col min="33" max="16384" width="8.85156" style="108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'2'!AF6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09" customWidth="1"/>
    <col min="2" max="6" width="12" style="109" customWidth="1"/>
    <col min="7" max="11" width="14.3516" style="109" customWidth="1"/>
    <col min="12" max="12" width="15.8516" style="109" customWidth="1"/>
    <col min="13" max="13" width="16.8516" style="109" customWidth="1"/>
    <col min="14" max="14" width="13.6719" style="109" customWidth="1"/>
    <col min="15" max="15" width="14.3516" style="109" customWidth="1"/>
    <col min="16" max="20" width="15.6719" style="109" customWidth="1"/>
    <col min="21" max="21" width="17" style="109" customWidth="1"/>
    <col min="22" max="23" width="15.3516" style="109" customWidth="1"/>
    <col min="24" max="29" width="15.6719" style="109" customWidth="1"/>
    <col min="30" max="30" width="5.5" style="109" customWidth="1"/>
    <col min="31" max="31" width="17.8516" style="109" customWidth="1"/>
    <col min="32" max="32" width="16.3516" style="109" customWidth="1"/>
    <col min="33" max="16384" width="8.85156" style="109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'3'!AF6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10" customWidth="1"/>
    <col min="2" max="6" width="13.5" style="110" customWidth="1"/>
    <col min="7" max="11" width="14.3516" style="110" customWidth="1"/>
    <col min="12" max="12" width="15.8516" style="110" customWidth="1"/>
    <col min="13" max="13" width="16.8516" style="110" customWidth="1"/>
    <col min="14" max="14" width="13.6719" style="110" customWidth="1"/>
    <col min="15" max="15" width="14.3516" style="110" customWidth="1"/>
    <col min="16" max="20" width="15.6719" style="110" customWidth="1"/>
    <col min="21" max="21" width="17" style="110" customWidth="1"/>
    <col min="22" max="23" width="15.3516" style="110" customWidth="1"/>
    <col min="24" max="29" width="15.6719" style="110" customWidth="1"/>
    <col min="30" max="30" width="5.5" style="110" customWidth="1"/>
    <col min="31" max="31" width="17.8516" style="110" customWidth="1"/>
    <col min="32" max="32" width="16.3516" style="110" customWidth="1"/>
    <col min="33" max="16384" width="8.85156" style="110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'4'!AF6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11" customWidth="1"/>
    <col min="2" max="6" width="14" style="111" customWidth="1"/>
    <col min="7" max="11" width="14.3516" style="111" customWidth="1"/>
    <col min="12" max="12" width="15.8516" style="111" customWidth="1"/>
    <col min="13" max="13" width="16.8516" style="111" customWidth="1"/>
    <col min="14" max="14" width="13.6719" style="111" customWidth="1"/>
    <col min="15" max="15" width="14.3516" style="111" customWidth="1"/>
    <col min="16" max="20" width="15.6719" style="111" customWidth="1"/>
    <col min="21" max="21" width="17" style="111" customWidth="1"/>
    <col min="22" max="23" width="15.3516" style="111" customWidth="1"/>
    <col min="24" max="29" width="15.6719" style="111" customWidth="1"/>
    <col min="30" max="30" width="5.5" style="111" customWidth="1"/>
    <col min="31" max="31" width="17.8516" style="111" customWidth="1"/>
    <col min="32" max="32" width="16.3516" style="111" customWidth="1"/>
    <col min="33" max="16384" width="8.85156" style="111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'5'!AF6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12" customWidth="1"/>
    <col min="2" max="6" width="12.6719" style="112" customWidth="1"/>
    <col min="7" max="11" width="14.3516" style="112" customWidth="1"/>
    <col min="12" max="12" width="15.8516" style="112" customWidth="1"/>
    <col min="13" max="13" width="16.8516" style="112" customWidth="1"/>
    <col min="14" max="14" width="13.6719" style="112" customWidth="1"/>
    <col min="15" max="15" width="14.3516" style="112" customWidth="1"/>
    <col min="16" max="20" width="15.6719" style="112" customWidth="1"/>
    <col min="21" max="21" width="17" style="112" customWidth="1"/>
    <col min="22" max="23" width="15.3516" style="112" customWidth="1"/>
    <col min="24" max="29" width="15.6719" style="112" customWidth="1"/>
    <col min="30" max="30" width="5.5" style="112" customWidth="1"/>
    <col min="31" max="31" width="17.8516" style="112" customWidth="1"/>
    <col min="32" max="32" width="16.3516" style="112" customWidth="1"/>
    <col min="33" max="16384" width="8.85156" style="112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'6'!AF6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AF16"/>
  <sheetViews>
    <sheetView workbookViewId="0" showGridLines="0" defaultGridColor="1"/>
  </sheetViews>
  <sheetFormatPr defaultColWidth="8.83333" defaultRowHeight="12" customHeight="1" outlineLevelRow="0" outlineLevelCol="0"/>
  <cols>
    <col min="1" max="1" width="20.5" style="113" customWidth="1"/>
    <col min="2" max="6" width="13" style="113" customWidth="1"/>
    <col min="7" max="11" width="14.3516" style="113" customWidth="1"/>
    <col min="12" max="12" width="15.8516" style="113" customWidth="1"/>
    <col min="13" max="13" width="16.8516" style="113" customWidth="1"/>
    <col min="14" max="14" width="13.6719" style="113" customWidth="1"/>
    <col min="15" max="15" width="14.3516" style="113" customWidth="1"/>
    <col min="16" max="20" width="15.6719" style="113" customWidth="1"/>
    <col min="21" max="21" width="17" style="113" customWidth="1"/>
    <col min="22" max="23" width="15.3516" style="113" customWidth="1"/>
    <col min="24" max="29" width="15.6719" style="113" customWidth="1"/>
    <col min="30" max="30" width="5.5" style="113" customWidth="1"/>
    <col min="31" max="31" width="17.8516" style="113" customWidth="1"/>
    <col min="32" max="32" width="16.3516" style="113" customWidth="1"/>
    <col min="33" max="16384" width="8.85156" style="113" customWidth="1"/>
  </cols>
  <sheetData>
    <row r="1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91"/>
      <c r="Z1" s="91"/>
      <c r="AA1" s="91"/>
      <c r="AB1" s="91"/>
      <c r="AC1" s="91"/>
      <c r="AD1" s="5"/>
      <c r="AE1" s="5"/>
      <c r="AF1" s="5"/>
    </row>
    <row r="2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1"/>
      <c r="S2" s="31"/>
      <c r="T2" s="11"/>
      <c r="U2" s="11"/>
      <c r="V2" s="11"/>
      <c r="W2" s="11"/>
      <c r="X2" s="11"/>
      <c r="Y2" s="11"/>
      <c r="Z2" s="11"/>
      <c r="AA2" s="11"/>
      <c r="AB2" s="11"/>
      <c r="AC2" s="5"/>
      <c r="AD2" s="5"/>
      <c r="AE2" s="5"/>
      <c r="AF2" s="5"/>
    </row>
    <row r="3" ht="24" customHeight="1">
      <c r="A3" s="92"/>
      <c r="B3" s="92"/>
      <c r="C3" s="92"/>
      <c r="D3" s="92"/>
      <c r="E3" s="92"/>
      <c r="F3" s="92"/>
      <c r="G3" s="92"/>
      <c r="H3" t="s" s="93">
        <v>25</v>
      </c>
      <c r="I3" t="s" s="93">
        <v>25</v>
      </c>
      <c r="J3" t="s" s="93">
        <v>25</v>
      </c>
      <c r="K3" t="s" s="93">
        <v>25</v>
      </c>
      <c r="L3" t="s" s="93">
        <v>25</v>
      </c>
      <c r="M3" s="92"/>
      <c r="N3" t="s" s="93">
        <v>25</v>
      </c>
      <c r="O3" t="s" s="93">
        <v>25</v>
      </c>
      <c r="P3" t="s" s="93">
        <v>25</v>
      </c>
      <c r="Q3" t="s" s="93">
        <v>25</v>
      </c>
      <c r="R3" t="s" s="93">
        <v>25</v>
      </c>
      <c r="S3" t="s" s="93">
        <v>25</v>
      </c>
      <c r="T3" t="s" s="93">
        <v>25</v>
      </c>
      <c r="U3" s="92"/>
      <c r="V3" t="s" s="93">
        <v>25</v>
      </c>
      <c r="W3" s="92"/>
      <c r="X3" t="s" s="35">
        <v>26</v>
      </c>
      <c r="Y3" t="s" s="35">
        <v>26</v>
      </c>
      <c r="Z3" t="s" s="36">
        <v>27</v>
      </c>
      <c r="AA3" t="s" s="35">
        <v>26</v>
      </c>
      <c r="AB3" t="s" s="35">
        <v>26</v>
      </c>
      <c r="AC3" s="37"/>
      <c r="AD3" s="5"/>
      <c r="AE3" s="11"/>
      <c r="AF3" s="11"/>
    </row>
    <row r="4" ht="72" customHeight="1">
      <c r="A4" t="s" s="94">
        <v>28</v>
      </c>
      <c r="B4" t="s" s="94">
        <v>29</v>
      </c>
      <c r="C4" t="s" s="94">
        <v>30</v>
      </c>
      <c r="D4" t="s" s="95">
        <v>31</v>
      </c>
      <c r="E4" t="s" s="94">
        <v>29</v>
      </c>
      <c r="F4" t="s" s="94">
        <v>30</v>
      </c>
      <c r="G4" t="s" s="94">
        <v>1</v>
      </c>
      <c r="H4" t="s" s="96">
        <v>32</v>
      </c>
      <c r="I4" t="s" s="96">
        <v>33</v>
      </c>
      <c r="J4" t="s" s="96">
        <v>34</v>
      </c>
      <c r="K4" t="s" s="94">
        <v>2</v>
      </c>
      <c r="L4" t="s" s="94">
        <v>3</v>
      </c>
      <c r="M4" t="s" s="97">
        <v>4</v>
      </c>
      <c r="N4" t="s" s="94">
        <v>5</v>
      </c>
      <c r="O4" t="s" s="94">
        <v>6</v>
      </c>
      <c r="P4" t="s" s="94">
        <v>7</v>
      </c>
      <c r="Q4" t="s" s="94">
        <v>8</v>
      </c>
      <c r="R4" t="s" s="98">
        <v>10</v>
      </c>
      <c r="S4" t="s" s="98">
        <v>12</v>
      </c>
      <c r="T4" t="s" s="98">
        <v>14</v>
      </c>
      <c r="U4" t="s" s="97">
        <v>15</v>
      </c>
      <c r="V4" t="s" s="94">
        <v>16</v>
      </c>
      <c r="W4" t="s" s="97">
        <v>17</v>
      </c>
      <c r="X4" t="s" s="94">
        <v>18</v>
      </c>
      <c r="Y4" t="s" s="94">
        <v>19</v>
      </c>
      <c r="Z4" t="s" s="94">
        <v>20</v>
      </c>
      <c r="AA4" t="s" s="94">
        <v>21</v>
      </c>
      <c r="AB4" t="s" s="94">
        <v>22</v>
      </c>
      <c r="AC4" t="s" s="97">
        <v>39</v>
      </c>
      <c r="AD4" s="12"/>
      <c r="AE4" t="s" s="45">
        <v>9</v>
      </c>
      <c r="AF4" s="62">
        <f>'7'!AF6</f>
        <v>11589.28</v>
      </c>
    </row>
    <row r="5" ht="15" customHeight="1">
      <c r="A5" s="99"/>
      <c r="B5" s="99"/>
      <c r="C5" s="99"/>
      <c r="D5" s="100">
        <f>SUM(D6:D15)</f>
        <v>0</v>
      </c>
      <c r="E5" s="99"/>
      <c r="F5" s="99"/>
      <c r="G5" s="100">
        <f>SUM(G6:G15)</f>
        <v>0</v>
      </c>
      <c r="H5" s="100"/>
      <c r="I5" s="100"/>
      <c r="J5" s="100"/>
      <c r="K5" s="100">
        <f>SUM(K6:K15)</f>
        <v>0</v>
      </c>
      <c r="L5" s="100">
        <f>SUM(L6:L15)</f>
        <v>0</v>
      </c>
      <c r="M5" s="100">
        <f>G5-L5-K5</f>
        <v>0</v>
      </c>
      <c r="N5" s="100">
        <v>0</v>
      </c>
      <c r="O5" s="100">
        <v>0</v>
      </c>
      <c r="P5" s="100">
        <v>0</v>
      </c>
      <c r="Q5" s="100">
        <v>0</v>
      </c>
      <c r="R5" s="100">
        <v>0</v>
      </c>
      <c r="S5" s="100">
        <v>0</v>
      </c>
      <c r="T5" s="100">
        <v>0</v>
      </c>
      <c r="U5" s="100">
        <f>G5-K5-L5-N5-O5-P5-Q5-R5-S5-T5</f>
        <v>0</v>
      </c>
      <c r="V5" s="100">
        <f>U5*18%</f>
        <v>0</v>
      </c>
      <c r="W5" s="100">
        <f>U5-V5</f>
        <v>0</v>
      </c>
      <c r="X5" s="100">
        <v>0</v>
      </c>
      <c r="Y5" s="100">
        <v>0</v>
      </c>
      <c r="Z5" s="100">
        <v>0</v>
      </c>
      <c r="AA5" s="100">
        <v>0</v>
      </c>
      <c r="AB5" s="100">
        <v>0</v>
      </c>
      <c r="AC5" s="101">
        <f>U5-V5-X5-Y5-Z5-AA5-AB5</f>
        <v>0</v>
      </c>
      <c r="AD5" s="12"/>
      <c r="AE5" t="s" s="102">
        <v>41</v>
      </c>
      <c r="AF5" s="101">
        <f>AC5</f>
        <v>0</v>
      </c>
    </row>
    <row r="6" ht="24" customHeight="1">
      <c r="A6" t="s" s="56">
        <v>66</v>
      </c>
      <c r="B6" s="57">
        <v>0</v>
      </c>
      <c r="C6" s="57">
        <v>0</v>
      </c>
      <c r="D6" s="57">
        <f>C6*B6</f>
        <v>0</v>
      </c>
      <c r="E6" s="57">
        <v>0</v>
      </c>
      <c r="F6" s="57">
        <v>0</v>
      </c>
      <c r="G6" s="57">
        <f>F6*E6</f>
        <v>0</v>
      </c>
      <c r="H6" s="57">
        <v>0</v>
      </c>
      <c r="I6" s="57">
        <v>0</v>
      </c>
      <c r="J6" s="57">
        <f>F6/4</f>
        <v>0</v>
      </c>
      <c r="K6" s="57">
        <f>H6*I6*J6</f>
        <v>0</v>
      </c>
      <c r="L6" s="57">
        <v>0</v>
      </c>
      <c r="M6" s="57">
        <f>G6-L6-K6</f>
        <v>0</v>
      </c>
      <c r="N6" s="57"/>
      <c r="O6" s="58"/>
      <c r="P6" s="57"/>
      <c r="Q6" s="57"/>
      <c r="R6" s="57"/>
      <c r="S6" s="57"/>
      <c r="T6" s="57"/>
      <c r="U6" s="59"/>
      <c r="V6" s="57"/>
      <c r="W6" s="57"/>
      <c r="X6" s="60"/>
      <c r="Y6" s="60"/>
      <c r="Z6" s="60"/>
      <c r="AA6" s="60"/>
      <c r="AB6" s="60"/>
      <c r="AC6" s="60"/>
      <c r="AD6" s="12"/>
      <c r="AE6" t="s" s="61">
        <v>13</v>
      </c>
      <c r="AF6" s="62">
        <f>AF5+AF4</f>
        <v>11589.28</v>
      </c>
    </row>
    <row r="7" ht="15" customHeight="1">
      <c r="A7" t="s" s="56">
        <v>67</v>
      </c>
      <c r="B7" s="57">
        <v>0</v>
      </c>
      <c r="C7" s="57">
        <v>0</v>
      </c>
      <c r="D7" s="57">
        <f>C7*B7</f>
        <v>0</v>
      </c>
      <c r="E7" s="57">
        <v>0</v>
      </c>
      <c r="F7" s="57">
        <v>0</v>
      </c>
      <c r="G7" s="57">
        <f>F7*E7</f>
        <v>0</v>
      </c>
      <c r="H7" s="57">
        <v>0</v>
      </c>
      <c r="I7" s="57">
        <v>0</v>
      </c>
      <c r="J7" s="57">
        <f>F7/2</f>
        <v>0</v>
      </c>
      <c r="K7" s="57">
        <f>H7*I7*J7</f>
        <v>0</v>
      </c>
      <c r="L7" s="57">
        <v>0</v>
      </c>
      <c r="M7" s="57">
        <f>G7-L7-K7</f>
        <v>0</v>
      </c>
      <c r="N7" s="57"/>
      <c r="O7" s="58"/>
      <c r="P7" s="57"/>
      <c r="Q7" s="57"/>
      <c r="R7" s="57"/>
      <c r="S7" s="57"/>
      <c r="T7" s="57"/>
      <c r="U7" s="59"/>
      <c r="V7" s="57"/>
      <c r="W7" s="57"/>
      <c r="X7" s="60"/>
      <c r="Y7" s="60"/>
      <c r="Z7" s="60"/>
      <c r="AA7" s="60"/>
      <c r="AB7" s="60"/>
      <c r="AC7" s="60"/>
      <c r="AD7" s="4"/>
      <c r="AE7" s="20"/>
      <c r="AF7" s="63"/>
    </row>
    <row r="8" ht="15" customHeight="1">
      <c r="A8" s="103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04"/>
      <c r="N8" s="79"/>
      <c r="O8" s="80"/>
      <c r="P8" s="79"/>
      <c r="Q8" s="79"/>
      <c r="R8" s="79"/>
      <c r="S8" s="79"/>
      <c r="T8" s="79"/>
      <c r="U8" s="79"/>
      <c r="V8" s="75"/>
      <c r="W8" s="75"/>
      <c r="X8" s="75"/>
      <c r="Y8" s="75"/>
      <c r="Z8" s="75"/>
      <c r="AA8" s="75"/>
      <c r="AB8" s="75"/>
      <c r="AC8" s="75"/>
      <c r="AD8" s="4"/>
      <c r="AE8" s="5"/>
      <c r="AF8" s="105"/>
    </row>
    <row r="9" ht="15" customHeight="1">
      <c r="A9" t="s" s="56">
        <v>68</v>
      </c>
      <c r="B9" s="57">
        <v>0</v>
      </c>
      <c r="C9" s="57">
        <v>0</v>
      </c>
      <c r="D9" s="57">
        <f>C9*B9</f>
        <v>0</v>
      </c>
      <c r="E9" s="57">
        <v>0</v>
      </c>
      <c r="F9" s="57">
        <v>0</v>
      </c>
      <c r="G9" s="57">
        <f>F9*E9</f>
        <v>0</v>
      </c>
      <c r="H9" s="57">
        <v>0</v>
      </c>
      <c r="I9" s="57">
        <v>0</v>
      </c>
      <c r="J9" s="57">
        <f>F9/5</f>
        <v>0</v>
      </c>
      <c r="K9" s="57">
        <f>H9*I9*J9</f>
        <v>0</v>
      </c>
      <c r="L9" s="57">
        <v>0</v>
      </c>
      <c r="M9" s="57">
        <f>G9-L9-K9</f>
        <v>0</v>
      </c>
      <c r="N9" s="57"/>
      <c r="O9" s="58"/>
      <c r="P9" s="57"/>
      <c r="Q9" s="57"/>
      <c r="R9" s="57"/>
      <c r="S9" s="57"/>
      <c r="T9" s="57"/>
      <c r="U9" s="57"/>
      <c r="V9" s="57"/>
      <c r="W9" s="57"/>
      <c r="X9" s="60"/>
      <c r="Y9" s="60"/>
      <c r="Z9" s="60"/>
      <c r="AA9" s="60"/>
      <c r="AB9" s="60"/>
      <c r="AC9" s="60"/>
      <c r="AD9" s="4"/>
      <c r="AE9" s="5"/>
      <c r="AF9" s="5"/>
    </row>
    <row r="10" ht="15" customHeight="1">
      <c r="A10" t="s" s="56">
        <v>69</v>
      </c>
      <c r="B10" s="57">
        <v>0</v>
      </c>
      <c r="C10" s="57">
        <v>0</v>
      </c>
      <c r="D10" s="57">
        <f>C10*B10</f>
        <v>0</v>
      </c>
      <c r="E10" s="57">
        <v>0</v>
      </c>
      <c r="F10" s="57">
        <v>0</v>
      </c>
      <c r="G10" s="57">
        <f>F10*E10</f>
        <v>0</v>
      </c>
      <c r="H10" s="57">
        <v>0</v>
      </c>
      <c r="I10" s="57">
        <v>0</v>
      </c>
      <c r="J10" s="57">
        <f>F10/5</f>
        <v>0</v>
      </c>
      <c r="K10" s="57">
        <f>H10*I10*J10</f>
        <v>0</v>
      </c>
      <c r="L10" s="57">
        <v>0</v>
      </c>
      <c r="M10" s="57">
        <f>G10-L10-K10</f>
        <v>0</v>
      </c>
      <c r="N10" s="57"/>
      <c r="O10" s="58"/>
      <c r="P10" s="57"/>
      <c r="Q10" s="57"/>
      <c r="R10" s="57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0"/>
      <c r="AD10" s="4"/>
      <c r="AE10" s="5"/>
      <c r="AF10" s="5"/>
    </row>
    <row r="11" ht="15" customHeight="1">
      <c r="A11" s="103"/>
      <c r="B11" s="79"/>
      <c r="C11" s="79"/>
      <c r="D11" s="79"/>
      <c r="E11" s="79"/>
      <c r="F11" s="79"/>
      <c r="G11" s="79"/>
      <c r="H11" s="79">
        <v>0</v>
      </c>
      <c r="I11" s="79"/>
      <c r="J11" s="79"/>
      <c r="K11" s="79"/>
      <c r="L11" s="79"/>
      <c r="M11" s="104"/>
      <c r="N11" s="79"/>
      <c r="O11" s="80"/>
      <c r="P11" s="79"/>
      <c r="Q11" s="79"/>
      <c r="R11" s="79"/>
      <c r="S11" s="79"/>
      <c r="T11" s="79"/>
      <c r="U11" s="79"/>
      <c r="V11" s="75"/>
      <c r="W11" s="75"/>
      <c r="X11" s="75"/>
      <c r="Y11" s="75"/>
      <c r="Z11" s="75"/>
      <c r="AA11" s="75"/>
      <c r="AB11" s="75"/>
      <c r="AC11" s="75"/>
      <c r="AD11" s="4"/>
      <c r="AE11" s="5"/>
      <c r="AF11" s="5"/>
    </row>
    <row r="12" ht="15" customHeight="1">
      <c r="A12" t="s" s="56">
        <v>70</v>
      </c>
      <c r="B12" s="57">
        <v>0</v>
      </c>
      <c r="C12" s="57">
        <v>0</v>
      </c>
      <c r="D12" s="57">
        <f>C12*B12</f>
        <v>0</v>
      </c>
      <c r="E12" s="57">
        <v>0</v>
      </c>
      <c r="F12" s="57">
        <v>0</v>
      </c>
      <c r="G12" s="57">
        <f>F12*E12</f>
        <v>0</v>
      </c>
      <c r="H12" s="57">
        <v>0</v>
      </c>
      <c r="I12" s="57">
        <v>0</v>
      </c>
      <c r="J12" s="57">
        <f>F12/10</f>
        <v>0</v>
      </c>
      <c r="K12" s="57">
        <f>H12*I12*J12</f>
        <v>0</v>
      </c>
      <c r="L12" s="57">
        <v>0</v>
      </c>
      <c r="M12" s="57">
        <f>G12-L12-K12</f>
        <v>0</v>
      </c>
      <c r="N12" s="57"/>
      <c r="O12" s="58"/>
      <c r="P12" s="57"/>
      <c r="Q12" s="57"/>
      <c r="R12" s="57"/>
      <c r="S12" s="57"/>
      <c r="T12" s="57"/>
      <c r="U12" s="57"/>
      <c r="V12" s="57"/>
      <c r="W12" s="57"/>
      <c r="X12" s="60"/>
      <c r="Y12" s="60"/>
      <c r="Z12" s="60"/>
      <c r="AA12" s="60"/>
      <c r="AB12" s="60"/>
      <c r="AC12" s="60"/>
      <c r="AD12" s="4"/>
      <c r="AE12" s="5"/>
      <c r="AF12" s="5"/>
    </row>
    <row r="13" ht="15" customHeight="1">
      <c r="A13" t="s" s="56">
        <v>71</v>
      </c>
      <c r="B13" s="57">
        <v>0</v>
      </c>
      <c r="C13" s="57">
        <v>0</v>
      </c>
      <c r="D13" s="57">
        <f>C13*B13</f>
        <v>0</v>
      </c>
      <c r="E13" s="57">
        <v>0</v>
      </c>
      <c r="F13" s="57">
        <v>0</v>
      </c>
      <c r="G13" s="57">
        <f>F13*E13</f>
        <v>0</v>
      </c>
      <c r="H13" s="57">
        <v>0</v>
      </c>
      <c r="I13" s="57">
        <v>0</v>
      </c>
      <c r="J13" s="57">
        <f>F13/10</f>
        <v>0</v>
      </c>
      <c r="K13" s="57">
        <f>H13*I13*J13</f>
        <v>0</v>
      </c>
      <c r="L13" s="57">
        <v>0</v>
      </c>
      <c r="M13" s="57">
        <f>G13-L13-K13</f>
        <v>0</v>
      </c>
      <c r="N13" s="57"/>
      <c r="O13" s="58"/>
      <c r="P13" s="57"/>
      <c r="Q13" s="57"/>
      <c r="R13" s="57"/>
      <c r="S13" s="57"/>
      <c r="T13" s="57"/>
      <c r="U13" s="57"/>
      <c r="V13" s="57"/>
      <c r="W13" s="57"/>
      <c r="X13" s="60"/>
      <c r="Y13" s="60"/>
      <c r="Z13" s="60"/>
      <c r="AA13" s="60"/>
      <c r="AB13" s="60"/>
      <c r="AC13" s="60"/>
      <c r="AD13" s="4"/>
      <c r="AE13" s="5"/>
      <c r="AF13" s="5"/>
    </row>
    <row r="14" ht="15" customHeight="1">
      <c r="A14" s="103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04"/>
      <c r="N14" s="79"/>
      <c r="O14" s="80"/>
      <c r="P14" s="79"/>
      <c r="Q14" s="79"/>
      <c r="R14" s="79"/>
      <c r="S14" s="79"/>
      <c r="T14" s="79"/>
      <c r="U14" s="79"/>
      <c r="V14" s="75"/>
      <c r="W14" s="75"/>
      <c r="X14" s="75"/>
      <c r="Y14" s="75"/>
      <c r="Z14" s="75"/>
      <c r="AA14" s="75"/>
      <c r="AB14" s="75"/>
      <c r="AC14" s="75"/>
      <c r="AD14" s="4"/>
      <c r="AE14" s="5"/>
      <c r="AF14" s="5"/>
    </row>
    <row r="15" ht="15" customHeight="1">
      <c r="A15" t="s" s="56">
        <v>72</v>
      </c>
      <c r="B15" s="57">
        <v>0</v>
      </c>
      <c r="C15" s="57">
        <v>0</v>
      </c>
      <c r="D15" s="57">
        <f>C15*B15</f>
        <v>0</v>
      </c>
      <c r="E15" s="57">
        <v>0</v>
      </c>
      <c r="F15" s="57">
        <v>0</v>
      </c>
      <c r="G15" s="57">
        <f>F15*E15</f>
        <v>0</v>
      </c>
      <c r="H15" s="57">
        <v>0</v>
      </c>
      <c r="I15" s="57">
        <v>0</v>
      </c>
      <c r="J15" s="57">
        <f>F15/2</f>
        <v>0</v>
      </c>
      <c r="K15" s="57">
        <f>H15*I15*J15</f>
        <v>0</v>
      </c>
      <c r="L15" s="57">
        <v>0</v>
      </c>
      <c r="M15" s="57">
        <f>G15-L15-K15</f>
        <v>0</v>
      </c>
      <c r="N15" s="57"/>
      <c r="O15" s="58"/>
      <c r="P15" s="57"/>
      <c r="Q15" s="57"/>
      <c r="R15" s="57"/>
      <c r="S15" s="57"/>
      <c r="T15" s="57"/>
      <c r="U15" s="57"/>
      <c r="V15" s="57"/>
      <c r="W15" s="57"/>
      <c r="X15" s="60"/>
      <c r="Y15" s="60"/>
      <c r="Z15" s="60"/>
      <c r="AA15" s="60"/>
      <c r="AB15" s="60"/>
      <c r="AC15" s="60"/>
      <c r="AD15" s="4"/>
      <c r="AE15" s="5"/>
      <c r="AF15" s="5"/>
    </row>
    <row r="16" ht="15" customHeight="1">
      <c r="A16" s="10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106"/>
      <c r="M16" s="75"/>
      <c r="N16" s="75"/>
      <c r="O16" s="107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4"/>
      <c r="AE16" s="5"/>
      <c r="AF16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